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0" yWindow="65521" windowWidth="9645" windowHeight="10605" activeTab="0"/>
  </bookViews>
  <sheets>
    <sheet name="Summary" sheetId="1" r:id="rId1"/>
    <sheet name="Data Sheet" sheetId="2" r:id="rId2"/>
  </sheets>
  <definedNames>
    <definedName name="_xlnm.Print_Area" localSheetId="1">'Data Sheet'!$A$1:$U$40</definedName>
    <definedName name="_xlnm.Print_Area" localSheetId="0">'Summary'!$A$1:$V$44</definedName>
  </definedNames>
  <calcPr fullCalcOnLoad="1"/>
</workbook>
</file>

<file path=xl/sharedStrings.xml><?xml version="1.0" encoding="utf-8"?>
<sst xmlns="http://schemas.openxmlformats.org/spreadsheetml/2006/main" count="77" uniqueCount="67">
  <si>
    <t>PWSID:</t>
  </si>
  <si>
    <t xml:space="preserve">System Name: </t>
  </si>
  <si>
    <t>Monitoring Period (Month/ Year):</t>
  </si>
  <si>
    <t xml:space="preserve">State Assigned ID (Plant ID): </t>
  </si>
  <si>
    <t>Plant Address:</t>
  </si>
  <si>
    <t xml:space="preserve">Zip: </t>
  </si>
  <si>
    <t>City:</t>
  </si>
  <si>
    <t>Number of Samples Taken:</t>
  </si>
  <si>
    <t>Highest Single Turbidity Reading:</t>
  </si>
  <si>
    <t>1.</t>
  </si>
  <si>
    <t>2.</t>
  </si>
  <si>
    <t>3.</t>
  </si>
  <si>
    <t>4.</t>
  </si>
  <si>
    <t>5.</t>
  </si>
  <si>
    <t>6.</t>
  </si>
  <si>
    <t>7.</t>
  </si>
  <si>
    <t>2. Were measurements recorded every 15 minutes?</t>
  </si>
  <si>
    <t>1. Was each filter monitored continuously?</t>
  </si>
  <si>
    <t>3. Was there a failure of the continuously monitoring equipment?</t>
  </si>
  <si>
    <t xml:space="preserve">Date filter profile completed: </t>
  </si>
  <si>
    <t xml:space="preserve">Date filter self-assessment completed: </t>
  </si>
  <si>
    <t>Number of Samples Required:</t>
  </si>
  <si>
    <t>Number of Samples under 0.2 mg/L (Federal level):</t>
  </si>
  <si>
    <t>For Use by State:</t>
  </si>
  <si>
    <t>mg/L (State Defined level):</t>
  </si>
  <si>
    <t>If applicable, number of Samples under</t>
  </si>
  <si>
    <t>Day</t>
  </si>
  <si>
    <t xml:space="preserve">Monitoring Period: </t>
  </si>
  <si>
    <t xml:space="preserve">Highest Turbidity Reading </t>
  </si>
  <si>
    <t>Highest Reading Time</t>
  </si>
  <si>
    <t>Lowest Residual Reading</t>
  </si>
  <si>
    <t>Entry Point Residual Disinfection (mg/L)</t>
  </si>
  <si>
    <t>_____</t>
  </si>
  <si>
    <t>Comments*</t>
  </si>
  <si>
    <r>
      <t>12-4a</t>
    </r>
    <r>
      <rPr>
        <b/>
        <sz val="6"/>
        <rFont val="Arial"/>
        <family val="2"/>
      </rPr>
      <t xml:space="preserve">
Time:</t>
    </r>
    <r>
      <rPr>
        <b/>
        <sz val="4"/>
        <rFont val="Arial"/>
        <family val="2"/>
      </rPr>
      <t xml:space="preserve">
______</t>
    </r>
  </si>
  <si>
    <r>
      <t>4a-8a</t>
    </r>
    <r>
      <rPr>
        <b/>
        <sz val="6"/>
        <rFont val="Arial"/>
        <family val="2"/>
      </rPr>
      <t xml:space="preserve">
Time:</t>
    </r>
    <r>
      <rPr>
        <b/>
        <sz val="4"/>
        <rFont val="Arial"/>
        <family val="2"/>
      </rPr>
      <t xml:space="preserve">
______</t>
    </r>
  </si>
  <si>
    <r>
      <t>8a-12</t>
    </r>
    <r>
      <rPr>
        <b/>
        <sz val="6"/>
        <rFont val="Arial"/>
        <family val="2"/>
      </rPr>
      <t xml:space="preserve">
Time:</t>
    </r>
    <r>
      <rPr>
        <b/>
        <sz val="4"/>
        <rFont val="Arial"/>
        <family val="2"/>
      </rPr>
      <t xml:space="preserve">
______</t>
    </r>
  </si>
  <si>
    <r>
      <t>12-4p</t>
    </r>
    <r>
      <rPr>
        <b/>
        <sz val="6"/>
        <rFont val="Arial"/>
        <family val="2"/>
      </rPr>
      <t xml:space="preserve">
Time:</t>
    </r>
    <r>
      <rPr>
        <b/>
        <sz val="4"/>
        <rFont val="Arial"/>
        <family val="2"/>
      </rPr>
      <t xml:space="preserve">
______</t>
    </r>
  </si>
  <si>
    <r>
      <t>4p-8p</t>
    </r>
    <r>
      <rPr>
        <b/>
        <sz val="6"/>
        <rFont val="Arial"/>
        <family val="2"/>
      </rPr>
      <t xml:space="preserve">
Time:</t>
    </r>
    <r>
      <rPr>
        <b/>
        <sz val="4"/>
        <rFont val="Arial"/>
        <family val="2"/>
      </rPr>
      <t xml:space="preserve">
______</t>
    </r>
  </si>
  <si>
    <r>
      <t>8p-12</t>
    </r>
    <r>
      <rPr>
        <b/>
        <sz val="6"/>
        <rFont val="Arial"/>
        <family val="2"/>
      </rPr>
      <t xml:space="preserve">
Time:</t>
    </r>
    <r>
      <rPr>
        <b/>
        <sz val="4"/>
        <rFont val="Arial"/>
        <family val="2"/>
      </rPr>
      <t xml:space="preserve">
______</t>
    </r>
  </si>
  <si>
    <t>Combined Filter Effluent Turbidity (NTU)</t>
  </si>
  <si>
    <t>= Required for data processing</t>
  </si>
  <si>
    <r>
      <t xml:space="preserve">Number of Samples Exceeding </t>
    </r>
    <r>
      <rPr>
        <b/>
        <sz val="14"/>
        <rFont val="Arial"/>
        <family val="2"/>
      </rPr>
      <t>1</t>
    </r>
    <r>
      <rPr>
        <sz val="10"/>
        <rFont val="Arial"/>
        <family val="0"/>
      </rPr>
      <t xml:space="preserve"> NTU:</t>
    </r>
  </si>
  <si>
    <r>
      <t xml:space="preserve">Number of Samples Exceeding </t>
    </r>
    <r>
      <rPr>
        <b/>
        <sz val="15"/>
        <rFont val="Arial"/>
        <family val="2"/>
      </rPr>
      <t>0.3</t>
    </r>
    <r>
      <rPr>
        <sz val="10"/>
        <rFont val="Arial"/>
        <family val="0"/>
      </rPr>
      <t xml:space="preserve"> NTU (95% limit):</t>
    </r>
  </si>
  <si>
    <r>
      <t xml:space="preserve">% of Samples Exceeding </t>
    </r>
    <r>
      <rPr>
        <b/>
        <sz val="15"/>
        <rFont val="Arial"/>
        <family val="2"/>
      </rPr>
      <t>0.3</t>
    </r>
    <r>
      <rPr>
        <sz val="10"/>
        <rFont val="Arial"/>
        <family val="0"/>
      </rPr>
      <t xml:space="preserve"> NTU:</t>
    </r>
  </si>
  <si>
    <t>Contact Name:</t>
  </si>
  <si>
    <t>Phone#:</t>
  </si>
  <si>
    <r>
      <t xml:space="preserve">5. Was individual filter level greater than 0.5 NTU in two(2) consecutive measurements after 
     on-line for more than four (4) hours? </t>
    </r>
    <r>
      <rPr>
        <i/>
        <sz val="10"/>
        <rFont val="Arial"/>
        <family val="2"/>
      </rPr>
      <t>(Applies to systems with total population</t>
    </r>
    <r>
      <rPr>
        <i/>
        <sz val="10"/>
        <rFont val="Calibri"/>
        <family val="2"/>
      </rPr>
      <t>≥</t>
    </r>
    <r>
      <rPr>
        <i/>
        <sz val="10"/>
        <rFont val="Arial"/>
        <family val="2"/>
      </rPr>
      <t>10,000)</t>
    </r>
    <r>
      <rPr>
        <sz val="10"/>
        <rFont val="Arial"/>
        <family val="0"/>
      </rPr>
      <t xml:space="preserve">
               </t>
    </r>
    <r>
      <rPr>
        <b/>
        <sz val="10"/>
        <rFont val="Arial"/>
        <family val="2"/>
      </rPr>
      <t xml:space="preserve"> If yes to #5, filter profile must be completed.</t>
    </r>
  </si>
  <si>
    <t>Filter number:</t>
  </si>
  <si>
    <t>Turbidity:</t>
  </si>
  <si>
    <t>State Assigned ID:</t>
  </si>
  <si>
    <t>Individual Filter Effluent Turbidity (IFT) Questions:</t>
  </si>
  <si>
    <t>Combined Filter Effluent Turbidity (CFE) Summary:</t>
  </si>
  <si>
    <t>Treatment:</t>
  </si>
  <si>
    <t>Conventional/Direct</t>
  </si>
  <si>
    <t xml:space="preserve">Number of Samples Required*: </t>
  </si>
  <si>
    <t>Plant off entire month:</t>
  </si>
  <si>
    <t xml:space="preserve">Required Number of Turbidity Readings Per Day: </t>
  </si>
  <si>
    <t xml:space="preserve">Required Number of Chlorine Readings Per Day: </t>
  </si>
  <si>
    <r>
      <t xml:space="preserve">4. Was individual filter level greater than 1.0 NTU in two(2) consecutive measurements?
                </t>
    </r>
    <r>
      <rPr>
        <b/>
        <sz val="10"/>
        <rFont val="Arial"/>
        <family val="2"/>
      </rPr>
      <t>If yes to #4 filter profile must be completed.</t>
    </r>
  </si>
  <si>
    <r>
      <t xml:space="preserve">6. Was individual filter level greater than 1.0 NTU in two(2) consecutive measurements in 
     three(3) consecutive months?
                </t>
    </r>
    <r>
      <rPr>
        <b/>
        <sz val="10"/>
        <rFont val="Arial"/>
        <family val="2"/>
      </rPr>
      <t>If yes to #6, filter profile and filter self-assessment must be completed.</t>
    </r>
  </si>
  <si>
    <r>
      <t xml:space="preserve">7. Was individual filter level greater than 2.0 NTU in two(2) consecutive measurements 
     (within 15 minutes) in two(2) consecutive months? 
                </t>
    </r>
    <r>
      <rPr>
        <b/>
        <sz val="10"/>
        <rFont val="Arial"/>
        <family val="2"/>
      </rPr>
      <t>If yes to #7, filter profile must be completed and Comprehensive Performance 
                Evaluation (CPE) must be scheduled within 30 days.</t>
    </r>
  </si>
  <si>
    <r>
      <t xml:space="preserve">*If the </t>
    </r>
    <r>
      <rPr>
        <u val="single"/>
        <sz val="9"/>
        <rFont val="Arial"/>
        <family val="2"/>
      </rPr>
      <t>p</t>
    </r>
    <r>
      <rPr>
        <sz val="9"/>
        <rFont val="Arial"/>
        <family val="2"/>
      </rPr>
      <t xml:space="preserve">lant is </t>
    </r>
    <r>
      <rPr>
        <u val="single"/>
        <sz val="9"/>
        <rFont val="Arial"/>
        <family val="2"/>
      </rPr>
      <t>o</t>
    </r>
    <r>
      <rPr>
        <sz val="9"/>
        <rFont val="Arial"/>
        <family val="2"/>
      </rPr>
      <t>ffline input "PO" in the blank</t>
    </r>
  </si>
  <si>
    <r>
      <t xml:space="preserve">*If at </t>
    </r>
    <r>
      <rPr>
        <b/>
        <u val="single"/>
        <sz val="9"/>
        <rFont val="Arial"/>
        <family val="2"/>
      </rPr>
      <t>ANY</t>
    </r>
    <r>
      <rPr>
        <sz val="9"/>
        <rFont val="Arial"/>
        <family val="2"/>
      </rPr>
      <t xml:space="preserve"> time the entry point residual chlorine falls below 0.2 mg/L, the system must call the SWTR Manager.</t>
    </r>
  </si>
  <si>
    <t>Entry Point Residual Disinfectant (EPRD) Summary:</t>
  </si>
  <si>
    <t>For Chlorine or Chloramine</t>
  </si>
  <si>
    <t>Version 2009a.1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</si>
</sst>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00"/>
    <numFmt numFmtId="169" formatCode="0.00000000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0.0"/>
    <numFmt numFmtId="176" formatCode="[$-F400]h:mm:ss\ AM/PM"/>
    <numFmt numFmtId="177" formatCode="####"/>
    <numFmt numFmtId="178" formatCode="[$-409]h:mm:ss\ AM/PM"/>
    <numFmt numFmtId="179" formatCode="h:mm;@"/>
    <numFmt numFmtId="180" formatCode="[$-409]dddd\,\ mmmm\ dd\,\ yyyy"/>
    <numFmt numFmtId="181" formatCode="0.000%"/>
    <numFmt numFmtId="182" formatCode="0.0%"/>
    <numFmt numFmtId="183" formatCode="mmmyyyy"/>
  </numFmts>
  <fonts count="6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8"/>
      <name val="Tahoma"/>
      <family val="2"/>
    </font>
    <font>
      <b/>
      <sz val="15"/>
      <name val="Arial"/>
      <family val="2"/>
    </font>
    <font>
      <b/>
      <u val="single"/>
      <sz val="10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.5"/>
      <name val="Arial"/>
      <family val="2"/>
    </font>
    <font>
      <b/>
      <sz val="4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0"/>
      <name val="Calibri"/>
      <family val="2"/>
    </font>
    <font>
      <i/>
      <sz val="10"/>
      <name val="Arial"/>
      <family val="2"/>
    </font>
    <font>
      <i/>
      <sz val="10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9"/>
      <name val="Arial"/>
      <family val="2"/>
    </font>
    <font>
      <u val="single"/>
      <sz val="9"/>
      <name val="Arial"/>
      <family val="2"/>
    </font>
    <font>
      <b/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b/>
      <sz val="13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gray0625"/>
    </fill>
    <fill>
      <patternFill patternType="solid">
        <fgColor indexed="65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179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wrapText="1"/>
    </xf>
    <xf numFmtId="0" fontId="0" fillId="34" borderId="10" xfId="0" applyFill="1" applyBorder="1" applyAlignment="1" applyProtection="1">
      <alignment/>
      <protection locked="0"/>
    </xf>
    <xf numFmtId="0" fontId="0" fillId="35" borderId="10" xfId="0" applyFill="1" applyBorder="1" applyAlignment="1" applyProtection="1">
      <alignment/>
      <protection locked="0"/>
    </xf>
    <xf numFmtId="0" fontId="0" fillId="0" borderId="0" xfId="0" applyFill="1" applyAlignment="1">
      <alignment/>
    </xf>
    <xf numFmtId="0" fontId="0" fillId="0" borderId="0" xfId="0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0" fontId="0" fillId="34" borderId="10" xfId="0" applyFill="1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1" fillId="0" borderId="13" xfId="0" applyFont="1" applyBorder="1" applyAlignment="1" applyProtection="1">
      <alignment/>
      <protection/>
    </xf>
    <xf numFmtId="0" fontId="1" fillId="0" borderId="14" xfId="0" applyFont="1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1" fillId="0" borderId="13" xfId="0" applyFont="1" applyBorder="1" applyAlignment="1" applyProtection="1">
      <alignment/>
      <protection/>
    </xf>
    <xf numFmtId="0" fontId="1" fillId="0" borderId="14" xfId="0" applyFont="1" applyBorder="1" applyAlignment="1" applyProtection="1">
      <alignment/>
      <protection/>
    </xf>
    <xf numFmtId="1" fontId="0" fillId="0" borderId="13" xfId="0" applyNumberFormat="1" applyBorder="1" applyAlignment="1" applyProtection="1">
      <alignment/>
      <protection/>
    </xf>
    <xf numFmtId="0" fontId="5" fillId="0" borderId="15" xfId="0" applyFont="1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15" fillId="0" borderId="0" xfId="0" applyFont="1" applyAlignment="1" applyProtection="1">
      <alignment horizontal="left"/>
      <protection/>
    </xf>
    <xf numFmtId="0" fontId="0" fillId="0" borderId="11" xfId="0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2" xfId="0" applyFill="1" applyBorder="1" applyAlignment="1" applyProtection="1">
      <alignment/>
      <protection/>
    </xf>
    <xf numFmtId="0" fontId="0" fillId="35" borderId="12" xfId="0" applyFill="1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49" fontId="0" fillId="0" borderId="0" xfId="0" applyNumberFormat="1" applyBorder="1" applyAlignment="1" applyProtection="1">
      <alignment horizontal="right"/>
      <protection/>
    </xf>
    <xf numFmtId="0" fontId="0" fillId="34" borderId="0" xfId="0" applyFill="1" applyBorder="1" applyAlignment="1" applyProtection="1">
      <alignment/>
      <protection/>
    </xf>
    <xf numFmtId="0" fontId="0" fillId="34" borderId="11" xfId="0" applyFill="1" applyBorder="1" applyAlignment="1" applyProtection="1">
      <alignment/>
      <protection/>
    </xf>
    <xf numFmtId="49" fontId="0" fillId="0" borderId="0" xfId="0" applyNumberFormat="1" applyBorder="1" applyAlignment="1" applyProtection="1">
      <alignment horizontal="right" vertical="top"/>
      <protection/>
    </xf>
    <xf numFmtId="0" fontId="0" fillId="0" borderId="0" xfId="0" applyAlignment="1" applyProtection="1">
      <alignment wrapText="1"/>
      <protection/>
    </xf>
    <xf numFmtId="0" fontId="0" fillId="0" borderId="0" xfId="0" applyBorder="1" applyAlignment="1" applyProtection="1">
      <alignment wrapText="1"/>
      <protection/>
    </xf>
    <xf numFmtId="49" fontId="0" fillId="0" borderId="0" xfId="0" applyNumberFormat="1" applyBorder="1" applyAlignment="1" applyProtection="1">
      <alignment horizontal="right" vertical="top" wrapText="1"/>
      <protection/>
    </xf>
    <xf numFmtId="0" fontId="0" fillId="34" borderId="0" xfId="0" applyFill="1" applyBorder="1" applyAlignment="1" applyProtection="1">
      <alignment wrapText="1"/>
      <protection/>
    </xf>
    <xf numFmtId="0" fontId="0" fillId="34" borderId="11" xfId="0" applyFill="1" applyBorder="1" applyAlignment="1" applyProtection="1">
      <alignment wrapText="1"/>
      <protection/>
    </xf>
    <xf numFmtId="0" fontId="0" fillId="0" borderId="15" xfId="0" applyFont="1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18" xfId="0" applyFont="1" applyBorder="1" applyAlignment="1" applyProtection="1">
      <alignment/>
      <protection/>
    </xf>
    <xf numFmtId="0" fontId="1" fillId="0" borderId="18" xfId="0" applyFont="1" applyBorder="1" applyAlignment="1" applyProtection="1">
      <alignment/>
      <protection/>
    </xf>
    <xf numFmtId="0" fontId="15" fillId="0" borderId="11" xfId="0" applyFont="1" applyBorder="1" applyAlignment="1" applyProtection="1">
      <alignment horizontal="left"/>
      <protection/>
    </xf>
    <xf numFmtId="0" fontId="0" fillId="0" borderId="22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16" xfId="0" applyFill="1" applyBorder="1" applyAlignment="1">
      <alignment/>
    </xf>
    <xf numFmtId="0" fontId="0" fillId="0" borderId="0" xfId="0" applyFill="1" applyAlignment="1" applyProtection="1">
      <alignment/>
      <protection/>
    </xf>
    <xf numFmtId="0" fontId="0" fillId="0" borderId="11" xfId="0" applyFill="1" applyBorder="1" applyAlignment="1">
      <alignment/>
    </xf>
    <xf numFmtId="0" fontId="0" fillId="0" borderId="0" xfId="0" applyFont="1" applyFill="1" applyBorder="1" applyAlignment="1" applyProtection="1">
      <alignment horizontal="center" vertical="top" wrapText="1"/>
      <protection/>
    </xf>
    <xf numFmtId="0" fontId="0" fillId="0" borderId="0" xfId="0" applyBorder="1" applyAlignment="1">
      <alignment/>
    </xf>
    <xf numFmtId="0" fontId="9" fillId="0" borderId="0" xfId="55" applyFont="1" applyFill="1">
      <alignment/>
      <protection/>
    </xf>
    <xf numFmtId="0" fontId="9" fillId="0" borderId="0" xfId="55" applyFont="1">
      <alignment/>
      <protection/>
    </xf>
    <xf numFmtId="0" fontId="9" fillId="0" borderId="12" xfId="55" applyFont="1" applyBorder="1" applyAlignment="1" applyProtection="1">
      <alignment/>
      <protection/>
    </xf>
    <xf numFmtId="0" fontId="9" fillId="33" borderId="0" xfId="55" applyFont="1" applyFill="1">
      <alignment/>
      <protection/>
    </xf>
    <xf numFmtId="0" fontId="0" fillId="0" borderId="0" xfId="55" applyFill="1">
      <alignment/>
      <protection/>
    </xf>
    <xf numFmtId="0" fontId="0" fillId="0" borderId="0" xfId="55">
      <alignment/>
      <protection/>
    </xf>
    <xf numFmtId="0" fontId="0" fillId="33" borderId="0" xfId="55" applyFill="1">
      <alignment/>
      <protection/>
    </xf>
    <xf numFmtId="0" fontId="0" fillId="0" borderId="12" xfId="55" applyBorder="1" applyProtection="1">
      <alignment/>
      <protection locked="0"/>
    </xf>
    <xf numFmtId="0" fontId="0" fillId="0" borderId="23" xfId="55" applyBorder="1" applyAlignment="1">
      <alignment horizontal="center" vertical="top"/>
      <protection/>
    </xf>
    <xf numFmtId="0" fontId="0" fillId="0" borderId="24" xfId="55" applyBorder="1" applyAlignment="1" applyProtection="1">
      <alignment horizontal="center" vertical="top"/>
      <protection/>
    </xf>
    <xf numFmtId="0" fontId="0" fillId="0" borderId="12" xfId="55" applyBorder="1" applyAlignment="1" applyProtection="1">
      <alignment horizontal="center" vertical="top"/>
      <protection locked="0"/>
    </xf>
    <xf numFmtId="0" fontId="0" fillId="0" borderId="12" xfId="55" applyBorder="1" applyAlignment="1" applyProtection="1">
      <alignment horizontal="center" vertical="top"/>
      <protection/>
    </xf>
    <xf numFmtId="0" fontId="0" fillId="0" borderId="25" xfId="55" applyBorder="1" applyAlignment="1" applyProtection="1">
      <alignment horizontal="center" vertical="top"/>
      <protection/>
    </xf>
    <xf numFmtId="0" fontId="0" fillId="0" borderId="26" xfId="55" applyBorder="1" applyAlignment="1" applyProtection="1">
      <alignment horizontal="center" vertical="top"/>
      <protection locked="0"/>
    </xf>
    <xf numFmtId="0" fontId="8" fillId="0" borderId="0" xfId="55" applyFont="1" applyFill="1">
      <alignment/>
      <protection/>
    </xf>
    <xf numFmtId="0" fontId="18" fillId="0" borderId="27" xfId="55" applyFont="1" applyBorder="1" applyAlignment="1">
      <alignment horizontal="center" vertical="top"/>
      <protection/>
    </xf>
    <xf numFmtId="0" fontId="13" fillId="0" borderId="28" xfId="55" applyFont="1" applyBorder="1" applyAlignment="1" applyProtection="1">
      <alignment horizontal="center" vertical="top" wrapText="1"/>
      <protection locked="0"/>
    </xf>
    <xf numFmtId="0" fontId="13" fillId="0" borderId="10" xfId="55" applyFont="1" applyBorder="1" applyAlignment="1" applyProtection="1">
      <alignment horizontal="center" vertical="top" wrapText="1"/>
      <protection locked="0"/>
    </xf>
    <xf numFmtId="0" fontId="7" fillId="0" borderId="10" xfId="55" applyFont="1" applyBorder="1" applyAlignment="1">
      <alignment wrapText="1"/>
      <protection/>
    </xf>
    <xf numFmtId="0" fontId="13" fillId="0" borderId="29" xfId="55" applyFont="1" applyBorder="1" applyAlignment="1" applyProtection="1">
      <alignment horizontal="center" vertical="top" wrapText="1"/>
      <protection locked="0"/>
    </xf>
    <xf numFmtId="0" fontId="7" fillId="0" borderId="30" xfId="55" applyFont="1" applyBorder="1" applyAlignment="1">
      <alignment wrapText="1"/>
      <protection/>
    </xf>
    <xf numFmtId="0" fontId="7" fillId="0" borderId="0" xfId="55" applyFont="1" applyFill="1">
      <alignment/>
      <protection/>
    </xf>
    <xf numFmtId="0" fontId="7" fillId="33" borderId="0" xfId="55" applyFont="1" applyFill="1">
      <alignment/>
      <protection/>
    </xf>
    <xf numFmtId="0" fontId="8" fillId="33" borderId="0" xfId="55" applyFont="1" applyFill="1">
      <alignment/>
      <protection/>
    </xf>
    <xf numFmtId="0" fontId="2" fillId="0" borderId="0" xfId="55" applyFont="1" applyFill="1">
      <alignment/>
      <protection/>
    </xf>
    <xf numFmtId="0" fontId="20" fillId="0" borderId="31" xfId="55" applyFont="1" applyBorder="1" applyAlignment="1">
      <alignment horizontal="center" vertical="center"/>
      <protection/>
    </xf>
    <xf numFmtId="2" fontId="19" fillId="0" borderId="28" xfId="55" applyNumberFormat="1" applyFont="1" applyBorder="1" applyProtection="1">
      <alignment/>
      <protection locked="0"/>
    </xf>
    <xf numFmtId="2" fontId="19" fillId="0" borderId="10" xfId="55" applyNumberFormat="1" applyFont="1" applyBorder="1" applyProtection="1">
      <alignment/>
      <protection locked="0"/>
    </xf>
    <xf numFmtId="2" fontId="19" fillId="0" borderId="29" xfId="55" applyNumberFormat="1" applyFont="1" applyBorder="1" applyProtection="1">
      <alignment/>
      <protection locked="0"/>
    </xf>
    <xf numFmtId="176" fontId="6" fillId="0" borderId="32" xfId="55" applyNumberFormat="1" applyFont="1" applyBorder="1" applyProtection="1">
      <alignment/>
      <protection locked="0"/>
    </xf>
    <xf numFmtId="0" fontId="6" fillId="0" borderId="33" xfId="55" applyFont="1" applyBorder="1" applyProtection="1">
      <alignment/>
      <protection locked="0"/>
    </xf>
    <xf numFmtId="0" fontId="6" fillId="0" borderId="0" xfId="55" applyFont="1" applyFill="1">
      <alignment/>
      <protection/>
    </xf>
    <xf numFmtId="0" fontId="6" fillId="33" borderId="0" xfId="55" applyFont="1" applyFill="1">
      <alignment/>
      <protection/>
    </xf>
    <xf numFmtId="0" fontId="2" fillId="33" borderId="0" xfId="55" applyFont="1" applyFill="1">
      <alignment/>
      <protection/>
    </xf>
    <xf numFmtId="0" fontId="20" fillId="0" borderId="34" xfId="55" applyFont="1" applyBorder="1" applyAlignment="1">
      <alignment horizontal="center" vertical="center"/>
      <protection/>
    </xf>
    <xf numFmtId="0" fontId="20" fillId="0" borderId="35" xfId="55" applyFont="1" applyBorder="1" applyAlignment="1">
      <alignment horizontal="center" vertical="center"/>
      <protection/>
    </xf>
    <xf numFmtId="2" fontId="19" fillId="0" borderId="36" xfId="55" applyNumberFormat="1" applyFont="1" applyBorder="1" applyProtection="1">
      <alignment/>
      <protection locked="0"/>
    </xf>
    <xf numFmtId="2" fontId="19" fillId="0" borderId="37" xfId="55" applyNumberFormat="1" applyFont="1" applyBorder="1" applyProtection="1">
      <alignment/>
      <protection locked="0"/>
    </xf>
    <xf numFmtId="2" fontId="19" fillId="0" borderId="38" xfId="55" applyNumberFormat="1" applyFont="1" applyBorder="1" applyProtection="1">
      <alignment/>
      <protection locked="0"/>
    </xf>
    <xf numFmtId="176" fontId="6" fillId="0" borderId="39" xfId="55" applyNumberFormat="1" applyFont="1" applyBorder="1" applyProtection="1">
      <alignment/>
      <protection locked="0"/>
    </xf>
    <xf numFmtId="0" fontId="6" fillId="0" borderId="40" xfId="55" applyFont="1" applyBorder="1" applyProtection="1">
      <alignment/>
      <protection locked="0"/>
    </xf>
    <xf numFmtId="0" fontId="0" fillId="0" borderId="16" xfId="0" applyFont="1" applyBorder="1" applyAlignment="1" applyProtection="1">
      <alignment/>
      <protection/>
    </xf>
    <xf numFmtId="2" fontId="19" fillId="0" borderId="30" xfId="55" applyNumberFormat="1" applyFont="1" applyBorder="1" applyProtection="1">
      <alignment/>
      <protection locked="0"/>
    </xf>
    <xf numFmtId="2" fontId="19" fillId="0" borderId="41" xfId="55" applyNumberFormat="1" applyFont="1" applyBorder="1" applyProtection="1">
      <alignment/>
      <protection locked="0"/>
    </xf>
    <xf numFmtId="0" fontId="0" fillId="0" borderId="16" xfId="0" applyFont="1" applyBorder="1" applyAlignment="1" applyProtection="1">
      <alignment horizontal="right"/>
      <protection/>
    </xf>
    <xf numFmtId="49" fontId="0" fillId="34" borderId="13" xfId="0" applyNumberFormat="1" applyFont="1" applyFill="1" applyBorder="1" applyAlignment="1" applyProtection="1">
      <alignment/>
      <protection locked="0"/>
    </xf>
    <xf numFmtId="0" fontId="0" fillId="35" borderId="19" xfId="0" applyFill="1" applyBorder="1" applyAlignment="1" applyProtection="1">
      <alignment/>
      <protection/>
    </xf>
    <xf numFmtId="0" fontId="0" fillId="0" borderId="0" xfId="0" applyAlignment="1" applyProtection="1" quotePrefix="1">
      <alignment/>
      <protection/>
    </xf>
    <xf numFmtId="0" fontId="0" fillId="0" borderId="0" xfId="0" applyAlignment="1" applyProtection="1">
      <alignment/>
      <protection/>
    </xf>
    <xf numFmtId="183" fontId="9" fillId="0" borderId="12" xfId="55" applyNumberFormat="1" applyFont="1" applyBorder="1" applyAlignment="1" applyProtection="1">
      <alignment/>
      <protection/>
    </xf>
    <xf numFmtId="0" fontId="21" fillId="0" borderId="0" xfId="55" applyFont="1" applyBorder="1" applyAlignment="1">
      <alignment wrapText="1"/>
      <protection/>
    </xf>
    <xf numFmtId="0" fontId="21" fillId="0" borderId="0" xfId="55" applyFont="1" applyAlignment="1">
      <alignment wrapText="1"/>
      <protection/>
    </xf>
    <xf numFmtId="0" fontId="21" fillId="0" borderId="0" xfId="55" applyFont="1" applyFill="1" applyAlignment="1">
      <alignment/>
      <protection/>
    </xf>
    <xf numFmtId="0" fontId="21" fillId="0" borderId="0" xfId="55" applyFont="1" applyAlignment="1">
      <alignment/>
      <protection/>
    </xf>
    <xf numFmtId="0" fontId="21" fillId="33" borderId="0" xfId="55" applyFont="1" applyFill="1" applyAlignment="1">
      <alignment/>
      <protection/>
    </xf>
    <xf numFmtId="0" fontId="0" fillId="34" borderId="10" xfId="0" applyFill="1" applyBorder="1" applyAlignment="1" applyProtection="1">
      <alignment horizontal="right"/>
      <protection/>
    </xf>
    <xf numFmtId="0" fontId="0" fillId="0" borderId="12" xfId="0" applyFill="1" applyBorder="1" applyAlignment="1" applyProtection="1">
      <alignment/>
      <protection/>
    </xf>
    <xf numFmtId="0" fontId="0" fillId="0" borderId="17" xfId="0" applyFont="1" applyBorder="1" applyAlignment="1" applyProtection="1">
      <alignment horizontal="right"/>
      <protection/>
    </xf>
    <xf numFmtId="0" fontId="0" fillId="0" borderId="0" xfId="0" applyFill="1" applyBorder="1" applyAlignment="1">
      <alignment/>
    </xf>
    <xf numFmtId="0" fontId="0" fillId="0" borderId="0" xfId="0" applyFont="1" applyBorder="1" applyAlignment="1" applyProtection="1">
      <alignment/>
      <protection/>
    </xf>
    <xf numFmtId="0" fontId="0" fillId="0" borderId="11" xfId="0" applyFont="1" applyBorder="1" applyAlignment="1" applyProtection="1">
      <alignment horizontal="right"/>
      <protection/>
    </xf>
    <xf numFmtId="0" fontId="0" fillId="0" borderId="0" xfId="0" applyFill="1" applyAlignment="1">
      <alignment wrapText="1"/>
    </xf>
    <xf numFmtId="0" fontId="0" fillId="0" borderId="12" xfId="55" applyBorder="1" applyAlignment="1" applyProtection="1">
      <alignment/>
      <protection locked="0"/>
    </xf>
    <xf numFmtId="49" fontId="0" fillId="0" borderId="14" xfId="0" applyNumberFormat="1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8" xfId="0" applyFont="1" applyBorder="1" applyAlignment="1" applyProtection="1">
      <alignment wrapText="1"/>
      <protection/>
    </xf>
    <xf numFmtId="0" fontId="0" fillId="0" borderId="0" xfId="0" applyBorder="1" applyAlignment="1" applyProtection="1">
      <alignment wrapText="1"/>
      <protection/>
    </xf>
    <xf numFmtId="0" fontId="1" fillId="0" borderId="14" xfId="0" applyFont="1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1" fontId="0" fillId="34" borderId="42" xfId="0" applyNumberFormat="1" applyFill="1" applyBorder="1" applyAlignment="1" applyProtection="1">
      <alignment/>
      <protection/>
    </xf>
    <xf numFmtId="1" fontId="0" fillId="0" borderId="28" xfId="0" applyNumberFormat="1" applyBorder="1" applyAlignment="1">
      <alignment/>
    </xf>
    <xf numFmtId="9" fontId="0" fillId="34" borderId="42" xfId="0" applyNumberFormat="1" applyFill="1" applyBorder="1" applyAlignment="1" applyProtection="1">
      <alignment/>
      <protection/>
    </xf>
    <xf numFmtId="0" fontId="0" fillId="0" borderId="28" xfId="0" applyBorder="1" applyAlignment="1">
      <alignment/>
    </xf>
    <xf numFmtId="0" fontId="0" fillId="0" borderId="42" xfId="0" applyFont="1" applyBorder="1" applyAlignment="1" applyProtection="1">
      <alignment/>
      <protection/>
    </xf>
    <xf numFmtId="0" fontId="0" fillId="0" borderId="19" xfId="0" applyBorder="1" applyAlignment="1">
      <alignment/>
    </xf>
    <xf numFmtId="0" fontId="0" fillId="0" borderId="42" xfId="0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0" fillId="34" borderId="42" xfId="0" applyFill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8" xfId="0" applyBorder="1" applyAlignment="1" applyProtection="1">
      <alignment wrapText="1"/>
      <protection/>
    </xf>
    <xf numFmtId="0" fontId="0" fillId="0" borderId="28" xfId="0" applyBorder="1" applyAlignment="1" applyProtection="1">
      <alignment/>
      <protection/>
    </xf>
    <xf numFmtId="0" fontId="0" fillId="0" borderId="19" xfId="0" applyBorder="1" applyAlignment="1" applyProtection="1">
      <alignment/>
      <protection locked="0"/>
    </xf>
    <xf numFmtId="49" fontId="0" fillId="34" borderId="43" xfId="0" applyNumberFormat="1" applyFont="1" applyFill="1" applyBorder="1" applyAlignment="1" applyProtection="1">
      <alignment/>
      <protection locked="0"/>
    </xf>
    <xf numFmtId="0" fontId="1" fillId="34" borderId="14" xfId="0" applyFont="1" applyFill="1" applyBorder="1" applyAlignment="1" applyProtection="1">
      <alignment/>
      <protection locked="0"/>
    </xf>
    <xf numFmtId="0" fontId="0" fillId="34" borderId="42" xfId="0" applyFill="1" applyBorder="1" applyAlignment="1" applyProtection="1">
      <alignment/>
      <protection locked="0"/>
    </xf>
    <xf numFmtId="0" fontId="0" fillId="0" borderId="28" xfId="0" applyBorder="1" applyAlignment="1" applyProtection="1">
      <alignment/>
      <protection locked="0"/>
    </xf>
    <xf numFmtId="49" fontId="0" fillId="0" borderId="13" xfId="0" applyNumberFormat="1" applyBorder="1" applyAlignment="1" applyProtection="1">
      <alignment/>
      <protection locked="0"/>
    </xf>
    <xf numFmtId="49" fontId="1" fillId="0" borderId="13" xfId="0" applyNumberFormat="1" applyFont="1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left"/>
      <protection locked="0"/>
    </xf>
    <xf numFmtId="49" fontId="1" fillId="0" borderId="13" xfId="0" applyNumberFormat="1" applyFont="1" applyBorder="1" applyAlignment="1" applyProtection="1">
      <alignment horizontal="left"/>
      <protection/>
    </xf>
    <xf numFmtId="0" fontId="0" fillId="0" borderId="13" xfId="0" applyBorder="1" applyAlignment="1" applyProtection="1">
      <alignment horizontal="left"/>
      <protection/>
    </xf>
    <xf numFmtId="0" fontId="14" fillId="0" borderId="13" xfId="0" applyFont="1" applyBorder="1" applyAlignment="1" applyProtection="1">
      <alignment horizontal="center"/>
      <protection/>
    </xf>
    <xf numFmtId="0" fontId="0" fillId="0" borderId="13" xfId="0" applyBorder="1" applyAlignment="1" applyProtection="1">
      <alignment horizontal="center"/>
      <protection/>
    </xf>
    <xf numFmtId="183" fontId="0" fillId="34" borderId="14" xfId="0" applyNumberFormat="1" applyFill="1" applyBorder="1" applyAlignment="1" applyProtection="1">
      <alignment/>
      <protection locked="0"/>
    </xf>
    <xf numFmtId="183" fontId="0" fillId="0" borderId="14" xfId="0" applyNumberFormat="1" applyBorder="1" applyAlignment="1" applyProtection="1">
      <alignment/>
      <protection locked="0"/>
    </xf>
    <xf numFmtId="1" fontId="0" fillId="0" borderId="13" xfId="0" applyNumberFormat="1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42" xfId="0" applyFont="1" applyFill="1" applyBorder="1" applyAlignment="1" applyProtection="1">
      <alignment/>
      <protection/>
    </xf>
    <xf numFmtId="0" fontId="0" fillId="34" borderId="42" xfId="0" applyFill="1" applyBorder="1" applyAlignment="1" applyProtection="1">
      <alignment horizontal="right"/>
      <protection/>
    </xf>
    <xf numFmtId="0" fontId="21" fillId="0" borderId="44" xfId="55" applyFont="1" applyBorder="1" applyAlignment="1">
      <alignment horizontal="left"/>
      <protection/>
    </xf>
    <xf numFmtId="0" fontId="21" fillId="0" borderId="0" xfId="55" applyFont="1" applyBorder="1" applyAlignment="1">
      <alignment horizontal="left"/>
      <protection/>
    </xf>
    <xf numFmtId="0" fontId="21" fillId="0" borderId="44" xfId="55" applyFont="1" applyFill="1" applyBorder="1" applyAlignment="1">
      <alignment/>
      <protection/>
    </xf>
    <xf numFmtId="0" fontId="21" fillId="0" borderId="0" xfId="55" applyFont="1" applyFill="1" applyAlignment="1">
      <alignment/>
      <protection/>
    </xf>
    <xf numFmtId="0" fontId="9" fillId="0" borderId="42" xfId="55" applyNumberFormat="1" applyFont="1" applyBorder="1" applyAlignment="1" applyProtection="1">
      <alignment/>
      <protection locked="0"/>
    </xf>
    <xf numFmtId="0" fontId="0" fillId="0" borderId="33" xfId="0" applyNumberFormat="1" applyBorder="1" applyAlignment="1" applyProtection="1">
      <alignment/>
      <protection locked="0"/>
    </xf>
    <xf numFmtId="0" fontId="9" fillId="0" borderId="45" xfId="55" applyNumberFormat="1" applyFont="1" applyBorder="1" applyAlignment="1" applyProtection="1">
      <alignment/>
      <protection locked="0"/>
    </xf>
    <xf numFmtId="0" fontId="0" fillId="0" borderId="40" xfId="0" applyNumberFormat="1" applyBorder="1" applyAlignment="1" applyProtection="1">
      <alignment/>
      <protection locked="0"/>
    </xf>
    <xf numFmtId="0" fontId="10" fillId="0" borderId="46" xfId="55" applyFont="1" applyBorder="1" applyAlignment="1">
      <alignment horizontal="center" vertical="center"/>
      <protection/>
    </xf>
    <xf numFmtId="0" fontId="0" fillId="0" borderId="47" xfId="55" applyBorder="1" applyAlignment="1">
      <alignment/>
      <protection/>
    </xf>
    <xf numFmtId="0" fontId="0" fillId="0" borderId="48" xfId="55" applyBorder="1" applyAlignment="1">
      <alignment/>
      <protection/>
    </xf>
    <xf numFmtId="0" fontId="0" fillId="0" borderId="49" xfId="55" applyBorder="1" applyAlignment="1">
      <alignment/>
      <protection/>
    </xf>
    <xf numFmtId="0" fontId="0" fillId="0" borderId="26" xfId="55" applyBorder="1" applyAlignment="1">
      <alignment/>
      <protection/>
    </xf>
    <xf numFmtId="0" fontId="0" fillId="0" borderId="25" xfId="55" applyBorder="1" applyAlignment="1">
      <alignment/>
      <protection/>
    </xf>
    <xf numFmtId="0" fontId="7" fillId="0" borderId="42" xfId="55" applyFont="1" applyBorder="1" applyAlignment="1">
      <alignment horizontal="center" wrapText="1"/>
      <protection/>
    </xf>
    <xf numFmtId="0" fontId="0" fillId="0" borderId="33" xfId="55" applyBorder="1" applyAlignment="1">
      <alignment horizontal="center" wrapText="1"/>
      <protection/>
    </xf>
    <xf numFmtId="0" fontId="21" fillId="0" borderId="44" xfId="55" applyFont="1" applyBorder="1" applyAlignment="1">
      <alignment wrapText="1"/>
      <protection/>
    </xf>
    <xf numFmtId="0" fontId="21" fillId="0" borderId="0" xfId="55" applyFont="1" applyAlignment="1">
      <alignment wrapText="1"/>
      <protection/>
    </xf>
    <xf numFmtId="0" fontId="0" fillId="0" borderId="12" xfId="55" applyNumberFormat="1" applyFont="1" applyBorder="1" applyAlignment="1" applyProtection="1">
      <alignment/>
      <protection/>
    </xf>
    <xf numFmtId="0" fontId="0" fillId="0" borderId="12" xfId="55" applyFont="1" applyBorder="1" applyAlignment="1" applyProtection="1">
      <alignment/>
      <protection/>
    </xf>
    <xf numFmtId="0" fontId="11" fillId="0" borderId="0" xfId="55" applyFont="1" applyAlignment="1">
      <alignment/>
      <protection/>
    </xf>
    <xf numFmtId="0" fontId="0" fillId="0" borderId="46" xfId="55" applyBorder="1" applyAlignment="1">
      <alignment horizontal="center" vertical="top"/>
      <protection/>
    </xf>
    <xf numFmtId="0" fontId="0" fillId="0" borderId="44" xfId="55" applyBorder="1" applyAlignment="1">
      <alignment horizontal="center" vertical="top"/>
      <protection/>
    </xf>
    <xf numFmtId="0" fontId="0" fillId="0" borderId="47" xfId="55" applyBorder="1" applyAlignment="1">
      <alignment horizontal="center" vertical="top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47625</xdr:colOff>
      <xdr:row>22</xdr:row>
      <xdr:rowOff>152400</xdr:rowOff>
    </xdr:from>
    <xdr:to>
      <xdr:col>19</xdr:col>
      <xdr:colOff>352425</xdr:colOff>
      <xdr:row>22</xdr:row>
      <xdr:rowOff>304800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105650" y="501015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or 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N/A</a:t>
          </a:r>
        </a:p>
      </xdr:txBody>
    </xdr:sp>
    <xdr:clientData/>
  </xdr:twoCellAnchor>
  <xdr:twoCellAnchor>
    <xdr:from>
      <xdr:col>12</xdr:col>
      <xdr:colOff>295275</xdr:colOff>
      <xdr:row>8</xdr:row>
      <xdr:rowOff>0</xdr:rowOff>
    </xdr:from>
    <xdr:to>
      <xdr:col>19</xdr:col>
      <xdr:colOff>200025</xdr:colOff>
      <xdr:row>13</xdr:row>
      <xdr:rowOff>85725</xdr:rowOff>
    </xdr:to>
    <xdr:grpSp>
      <xdr:nvGrpSpPr>
        <xdr:cNvPr id="2" name="Group 17"/>
        <xdr:cNvGrpSpPr>
          <a:grpSpLocks/>
        </xdr:cNvGrpSpPr>
      </xdr:nvGrpSpPr>
      <xdr:grpSpPr>
        <a:xfrm>
          <a:off x="5133975" y="2009775"/>
          <a:ext cx="2124075" cy="1371600"/>
          <a:chOff x="5624859" y="2646581"/>
          <a:chExt cx="1416839" cy="1115792"/>
        </a:xfrm>
        <a:solidFill>
          <a:srgbClr val="FFFFFF"/>
        </a:solidFill>
      </xdr:grpSpPr>
      <xdr:sp>
        <xdr:nvSpPr>
          <xdr:cNvPr id="3" name="Rounded Rectangle 14"/>
          <xdr:cNvSpPr>
            <a:spLocks/>
          </xdr:cNvSpPr>
        </xdr:nvSpPr>
        <xdr:spPr>
          <a:xfrm>
            <a:off x="5758396" y="3514388"/>
            <a:ext cx="1143743" cy="170437"/>
          </a:xfrm>
          <a:prstGeom prst="roundRect">
            <a:avLst/>
          </a:prstGeom>
          <a:solidFill>
            <a:srgbClr val="D9D9D9"/>
          </a:solidFill>
          <a:ln w="25400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Rounded Rectangle 13"/>
          <xdr:cNvSpPr>
            <a:spLocks/>
          </xdr:cNvSpPr>
        </xdr:nvSpPr>
        <xdr:spPr>
          <a:xfrm>
            <a:off x="5707390" y="2863603"/>
            <a:ext cx="1245401" cy="426233"/>
          </a:xfrm>
          <a:prstGeom prst="roundRect">
            <a:avLst/>
          </a:prstGeom>
          <a:solidFill>
            <a:srgbClr val="D9D9D9"/>
          </a:solidFill>
          <a:ln w="25400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5" name="Group 12"/>
          <xdr:cNvGrpSpPr>
            <a:grpSpLocks/>
          </xdr:cNvGrpSpPr>
        </xdr:nvGrpSpPr>
        <xdr:grpSpPr>
          <a:xfrm>
            <a:off x="5624859" y="2646581"/>
            <a:ext cx="1416839" cy="1115792"/>
            <a:chOff x="5578935" y="2626170"/>
            <a:chExt cx="1408334" cy="1102185"/>
          </a:xfrm>
          <a:solidFill>
            <a:srgbClr val="FFFFFF"/>
          </a:solidFill>
        </xdr:grpSpPr>
        <xdr:sp>
          <xdr:nvSpPr>
            <xdr:cNvPr id="6" name="TextBox 3"/>
            <xdr:cNvSpPr txBox="1">
              <a:spLocks noChangeArrowheads="1"/>
            </xdr:cNvSpPr>
          </xdr:nvSpPr>
          <xdr:spPr>
            <a:xfrm>
              <a:off x="5578935" y="2840545"/>
              <a:ext cx="1408334" cy="459336"/>
            </a:xfrm>
            <a:prstGeom prst="rect">
              <a:avLst/>
            </a:prstGeom>
            <a:noFill/>
            <a:ln w="3175" cmpd="sng">
              <a:noFill/>
            </a:ln>
          </xdr:spPr>
          <xdr:txBody>
            <a:bodyPr vertOverflow="clip" wrap="square" lIns="91440" tIns="18288" rIns="91440" bIns="4572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number required per day
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X
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number of days in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month</a:t>
              </a:r>
            </a:p>
          </xdr:txBody>
        </xdr:sp>
        <xdr:sp>
          <xdr:nvSpPr>
            <xdr:cNvPr id="7" name="TextBox 5"/>
            <xdr:cNvSpPr txBox="1">
              <a:spLocks noChangeArrowheads="1"/>
            </xdr:cNvSpPr>
          </xdr:nvSpPr>
          <xdr:spPr>
            <a:xfrm>
              <a:off x="5654633" y="3491110"/>
              <a:ext cx="1256938" cy="198944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91440" tIns="18288" rIns="91440" bIns="4572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number of plant offlines (PO)</a:t>
              </a:r>
            </a:p>
          </xdr:txBody>
        </xdr:sp>
        <xdr:sp>
          <xdr:nvSpPr>
            <xdr:cNvPr id="8" name="TextBox 7"/>
            <xdr:cNvSpPr txBox="1">
              <a:spLocks noChangeArrowheads="1"/>
            </xdr:cNvSpPr>
          </xdr:nvSpPr>
          <xdr:spPr>
            <a:xfrm>
              <a:off x="6002139" y="3276735"/>
              <a:ext cx="530590" cy="18378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minus</a:t>
              </a:r>
            </a:p>
          </xdr:txBody>
        </xdr:sp>
        <xdr:sp>
          <xdr:nvSpPr>
            <xdr:cNvPr id="9" name="Rounded Rectangle 8"/>
            <xdr:cNvSpPr>
              <a:spLocks/>
            </xdr:cNvSpPr>
          </xdr:nvSpPr>
          <xdr:spPr>
            <a:xfrm>
              <a:off x="5585273" y="2656756"/>
              <a:ext cx="1382984" cy="1071599"/>
            </a:xfrm>
            <a:prstGeom prst="roundRect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TextBox 9"/>
            <xdr:cNvSpPr txBox="1">
              <a:spLocks noChangeArrowheads="1"/>
            </xdr:cNvSpPr>
          </xdr:nvSpPr>
          <xdr:spPr>
            <a:xfrm>
              <a:off x="5585273" y="2626170"/>
              <a:ext cx="1401996" cy="214375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45720" tIns="45720" rIns="91440" bIns="45720"/>
            <a:p>
              <a:pPr algn="ctr">
                <a:defRPr/>
              </a:pPr>
              <a:r>
                <a:rPr lang="en-US" cap="none" sz="13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*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Samples Required=</a:t>
              </a:r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7"/>
  <sheetViews>
    <sheetView showGridLines="0" showRowColHeaders="0" tabSelected="1" view="pageLayout" zoomScaleSheetLayoutView="100" workbookViewId="0" topLeftCell="A1">
      <selection activeCell="D1" sqref="D1:K1"/>
    </sheetView>
  </sheetViews>
  <sheetFormatPr defaultColWidth="0" defaultRowHeight="12.75" zeroHeight="1"/>
  <cols>
    <col min="1" max="2" width="5.8515625" style="1" customWidth="1"/>
    <col min="3" max="3" width="8.00390625" style="1" customWidth="1"/>
    <col min="4" max="4" width="5.8515625" style="1" customWidth="1"/>
    <col min="5" max="5" width="6.7109375" style="1" customWidth="1"/>
    <col min="6" max="6" width="5.8515625" style="1" customWidth="1"/>
    <col min="7" max="7" width="6.421875" style="1" customWidth="1"/>
    <col min="8" max="9" width="5.8515625" style="1" customWidth="1"/>
    <col min="10" max="10" width="4.7109375" style="1" customWidth="1"/>
    <col min="11" max="11" width="7.28125" style="1" customWidth="1"/>
    <col min="12" max="12" width="4.28125" style="1" customWidth="1"/>
    <col min="13" max="13" width="6.8515625" style="1" customWidth="1"/>
    <col min="14" max="14" width="3.00390625" style="1" customWidth="1"/>
    <col min="15" max="15" width="6.140625" style="1" customWidth="1"/>
    <col min="16" max="16" width="3.7109375" style="1" customWidth="1"/>
    <col min="17" max="17" width="1.8515625" style="1" customWidth="1"/>
    <col min="18" max="20" width="5.8515625" style="1" customWidth="1"/>
    <col min="21" max="21" width="9.7109375" style="1" customWidth="1"/>
    <col min="22" max="22" width="1.1484375" style="1" customWidth="1"/>
    <col min="23" max="16384" width="9.140625" style="1" hidden="1" customWidth="1"/>
  </cols>
  <sheetData>
    <row r="1" spans="1:22" ht="21" customHeight="1" thickBot="1">
      <c r="A1" s="11"/>
      <c r="B1" s="12" t="s">
        <v>1</v>
      </c>
      <c r="C1" s="12"/>
      <c r="D1" s="143"/>
      <c r="E1" s="144"/>
      <c r="F1" s="144"/>
      <c r="G1" s="144"/>
      <c r="H1" s="144"/>
      <c r="I1" s="144"/>
      <c r="J1" s="144"/>
      <c r="K1" s="144"/>
      <c r="L1" s="145" t="s">
        <v>53</v>
      </c>
      <c r="M1" s="146"/>
      <c r="N1" s="147" t="s">
        <v>54</v>
      </c>
      <c r="O1" s="148"/>
      <c r="P1" s="148"/>
      <c r="Q1" s="148"/>
      <c r="R1" s="148"/>
      <c r="S1" s="148"/>
      <c r="T1" s="148"/>
      <c r="U1" s="11"/>
      <c r="V1" s="5"/>
    </row>
    <row r="2" spans="1:22" ht="27" customHeight="1" thickBot="1">
      <c r="A2" s="11"/>
      <c r="B2" s="13" t="s">
        <v>0</v>
      </c>
      <c r="C2" s="13"/>
      <c r="D2" s="139"/>
      <c r="E2" s="118"/>
      <c r="F2" s="118"/>
      <c r="G2" s="118"/>
      <c r="H2" s="13" t="s">
        <v>2</v>
      </c>
      <c r="I2" s="13"/>
      <c r="J2" s="13"/>
      <c r="K2" s="14"/>
      <c r="L2" s="14"/>
      <c r="M2" s="15"/>
      <c r="N2" s="149"/>
      <c r="O2" s="149"/>
      <c r="P2" s="149"/>
      <c r="Q2" s="149"/>
      <c r="R2" s="149"/>
      <c r="S2" s="149"/>
      <c r="T2" s="150"/>
      <c r="U2" s="11"/>
      <c r="V2" s="5"/>
    </row>
    <row r="3" spans="1:22" ht="24.75" customHeight="1" thickBot="1">
      <c r="A3" s="11"/>
      <c r="B3" s="16" t="s">
        <v>3</v>
      </c>
      <c r="C3" s="15"/>
      <c r="D3" s="15"/>
      <c r="E3" s="15"/>
      <c r="F3" s="15"/>
      <c r="G3" s="99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5"/>
    </row>
    <row r="4" spans="1:22" ht="26.25" customHeight="1" thickBot="1">
      <c r="A4" s="11"/>
      <c r="B4" s="17" t="s">
        <v>4</v>
      </c>
      <c r="C4" s="14"/>
      <c r="D4" s="142"/>
      <c r="E4" s="142"/>
      <c r="F4" s="142"/>
      <c r="G4" s="142"/>
      <c r="H4" s="142"/>
      <c r="I4" s="142"/>
      <c r="J4" s="16" t="s">
        <v>6</v>
      </c>
      <c r="K4" s="142"/>
      <c r="L4" s="142"/>
      <c r="M4" s="142"/>
      <c r="N4" s="142"/>
      <c r="O4" s="142"/>
      <c r="P4" s="16" t="s">
        <v>5</v>
      </c>
      <c r="Q4" s="16"/>
      <c r="R4" s="151"/>
      <c r="S4" s="151"/>
      <c r="T4" s="152"/>
      <c r="U4" s="11"/>
      <c r="V4" s="5"/>
    </row>
    <row r="5" spans="1:22" ht="26.25" customHeight="1" thickBot="1">
      <c r="A5" s="11"/>
      <c r="B5" s="123" t="s">
        <v>45</v>
      </c>
      <c r="C5" s="124"/>
      <c r="D5" s="117"/>
      <c r="E5" s="117"/>
      <c r="F5" s="117"/>
      <c r="G5" s="117"/>
      <c r="H5" s="117"/>
      <c r="I5" s="117"/>
      <c r="J5" s="123" t="s">
        <v>46</v>
      </c>
      <c r="K5" s="124"/>
      <c r="L5" s="117"/>
      <c r="M5" s="118"/>
      <c r="N5" s="118"/>
      <c r="O5" s="118"/>
      <c r="P5" s="118"/>
      <c r="Q5" s="118"/>
      <c r="R5" s="18"/>
      <c r="S5" s="18"/>
      <c r="T5" s="15"/>
      <c r="U5" s="11"/>
      <c r="V5" s="5"/>
    </row>
    <row r="6" spans="1:22" ht="7.5" customHeight="1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5"/>
    </row>
    <row r="7" spans="1:22" ht="12.75">
      <c r="A7" s="11"/>
      <c r="B7" s="19" t="s">
        <v>52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98">
        <f>IF(ISTEXT(K10),"","Violation?    ")</f>
      </c>
      <c r="N7" s="49" t="s">
        <v>56</v>
      </c>
      <c r="O7" s="20"/>
      <c r="P7" s="20"/>
      <c r="Q7" s="20"/>
      <c r="R7" s="20"/>
      <c r="S7" s="20"/>
      <c r="T7" s="21"/>
      <c r="U7" s="11"/>
      <c r="V7" s="5"/>
    </row>
    <row r="8" spans="1:22" ht="12.75">
      <c r="A8" s="11"/>
      <c r="B8" s="22"/>
      <c r="C8" s="23"/>
      <c r="D8" s="23"/>
      <c r="E8" s="23"/>
      <c r="F8" s="23"/>
      <c r="G8" s="23"/>
      <c r="H8" s="23"/>
      <c r="I8" s="23"/>
      <c r="J8" s="23"/>
      <c r="K8" s="23"/>
      <c r="L8" s="23"/>
      <c r="M8" s="24">
        <f>IF(ISTEXT(K10),"","↓")</f>
      </c>
      <c r="N8" s="5"/>
      <c r="O8" s="52"/>
      <c r="P8" s="53"/>
      <c r="Q8" s="53"/>
      <c r="R8" s="53"/>
      <c r="S8" s="53"/>
      <c r="T8" s="8"/>
      <c r="U8" s="50"/>
      <c r="V8" s="5"/>
    </row>
    <row r="9" spans="1:22" ht="20.25" customHeight="1">
      <c r="A9" s="11"/>
      <c r="B9" s="22"/>
      <c r="C9" s="129" t="s">
        <v>55</v>
      </c>
      <c r="D9" s="130"/>
      <c r="E9" s="130"/>
      <c r="F9" s="130"/>
      <c r="G9" s="130"/>
      <c r="H9" s="130"/>
      <c r="I9" s="130"/>
      <c r="J9" s="128"/>
      <c r="K9" s="140"/>
      <c r="L9" s="141"/>
      <c r="M9" s="23"/>
      <c r="N9" s="5"/>
      <c r="O9" s="53"/>
      <c r="P9" s="53"/>
      <c r="Q9" s="53"/>
      <c r="R9" s="53"/>
      <c r="S9" s="53"/>
      <c r="T9" s="51"/>
      <c r="U9" s="5"/>
      <c r="V9" s="5"/>
    </row>
    <row r="10" spans="1:22" ht="20.25" customHeight="1">
      <c r="A10" s="11"/>
      <c r="B10" s="22"/>
      <c r="C10" s="131" t="s">
        <v>7</v>
      </c>
      <c r="D10" s="130"/>
      <c r="E10" s="130"/>
      <c r="F10" s="130"/>
      <c r="G10" s="130"/>
      <c r="H10" s="130"/>
      <c r="I10" s="130"/>
      <c r="J10" s="128"/>
      <c r="K10" s="125">
        <f>IF(COUNT('Data Sheet'!C8:H38)=0,"",COUNT('Data Sheet'!C8:H38))</f>
      </c>
      <c r="L10" s="126"/>
      <c r="M10" s="23">
        <f>IF(K9="","",(IF(ISTEXT(K10),"",(IF(K10&lt;K9,"Yes","No")))))</f>
      </c>
      <c r="N10" s="5"/>
      <c r="O10" s="7"/>
      <c r="P10" s="5"/>
      <c r="Q10" s="5"/>
      <c r="R10" s="5"/>
      <c r="S10" s="5"/>
      <c r="T10" s="51"/>
      <c r="U10" s="5"/>
      <c r="V10" s="5"/>
    </row>
    <row r="11" spans="1:22" ht="20.25" customHeight="1">
      <c r="A11" s="11"/>
      <c r="B11" s="22"/>
      <c r="C11" s="129" t="s">
        <v>42</v>
      </c>
      <c r="D11" s="130"/>
      <c r="E11" s="130"/>
      <c r="F11" s="130"/>
      <c r="G11" s="130"/>
      <c r="H11" s="130"/>
      <c r="I11" s="130"/>
      <c r="J11" s="128"/>
      <c r="K11" s="154" t="str">
        <f>IF(COUNTIF('Data Sheet'!C8:I38,"&gt;0")=0," ",COUNTIF('Data Sheet'!C8:I38,"&gt;1.49999999"))</f>
        <v> </v>
      </c>
      <c r="L11" s="128"/>
      <c r="M11" s="23">
        <f>IF(ISTEXT(K11),"",(IF(K11&gt;0,"Yes","No")))</f>
      </c>
      <c r="N11" s="5"/>
      <c r="O11" s="11"/>
      <c r="P11" s="11"/>
      <c r="Q11" s="11"/>
      <c r="R11" s="11"/>
      <c r="S11" s="11"/>
      <c r="T11" s="25"/>
      <c r="U11" s="11"/>
      <c r="V11" s="5"/>
    </row>
    <row r="12" spans="1:22" ht="20.25" customHeight="1">
      <c r="A12" s="11"/>
      <c r="B12" s="22"/>
      <c r="C12" s="131" t="s">
        <v>8</v>
      </c>
      <c r="D12" s="130"/>
      <c r="E12" s="130"/>
      <c r="F12" s="130"/>
      <c r="G12" s="130"/>
      <c r="H12" s="130"/>
      <c r="I12" s="130"/>
      <c r="J12" s="128"/>
      <c r="K12" s="133" t="str">
        <f>IF(MAX('Data Sheet'!C8:I38)=0,"  ",MAX('Data Sheet'!C8:I38))</f>
        <v>  </v>
      </c>
      <c r="L12" s="128"/>
      <c r="M12" s="23">
        <f>IF(ISTEXT(K12),"",(IF(K12&gt;1.5,"Yes","No")))</f>
      </c>
      <c r="N12" s="5"/>
      <c r="O12" s="11"/>
      <c r="P12" s="11"/>
      <c r="Q12" s="11"/>
      <c r="R12" s="11"/>
      <c r="S12" s="11"/>
      <c r="T12" s="25"/>
      <c r="U12" s="11"/>
      <c r="V12" s="5"/>
    </row>
    <row r="13" spans="1:22" ht="20.25" customHeight="1">
      <c r="A13" s="11"/>
      <c r="B13" s="22"/>
      <c r="C13" s="129" t="s">
        <v>43</v>
      </c>
      <c r="D13" s="130"/>
      <c r="E13" s="130"/>
      <c r="F13" s="130"/>
      <c r="G13" s="130"/>
      <c r="H13" s="130"/>
      <c r="I13" s="130"/>
      <c r="J13" s="128"/>
      <c r="K13" s="133" t="str">
        <f>IF(COUNTIF('Data Sheet'!C8:I38,"&gt;0")=0,"  ",COUNTIF('Data Sheet'!C8:I38,"&gt;0.35999999"))</f>
        <v>  </v>
      </c>
      <c r="L13" s="128"/>
      <c r="M13" s="23">
        <f>IF(ISTEXT(K13),"",(IF(K13/K10&gt;=0.055,"Yes","No")))</f>
      </c>
      <c r="N13" s="5"/>
      <c r="O13" s="23"/>
      <c r="P13" s="23"/>
      <c r="Q13" s="23"/>
      <c r="R13" s="23"/>
      <c r="S13" s="23"/>
      <c r="T13" s="25"/>
      <c r="U13" s="11"/>
      <c r="V13" s="5"/>
    </row>
    <row r="14" spans="1:22" ht="20.25" customHeight="1">
      <c r="A14" s="11"/>
      <c r="B14" s="22"/>
      <c r="C14" s="153" t="s">
        <v>44</v>
      </c>
      <c r="D14" s="130"/>
      <c r="E14" s="130"/>
      <c r="F14" s="130"/>
      <c r="G14" s="130"/>
      <c r="H14" s="130"/>
      <c r="I14" s="130"/>
      <c r="J14" s="128"/>
      <c r="K14" s="127">
        <f>IF(ISNUMBER(K13),(IF(ISNUMBER(K10),K13/K10," ")),(IF(ISNUMBER(K10),K13/K10,"")))</f>
      </c>
      <c r="L14" s="128"/>
      <c r="M14" s="23">
        <f>IF(ISTEXT(K14),"",(IF(K14&gt;=0.055,"Yes","No")))</f>
      </c>
      <c r="N14" s="5"/>
      <c r="O14" s="23"/>
      <c r="P14" s="23"/>
      <c r="Q14" s="23"/>
      <c r="R14" s="23"/>
      <c r="S14" s="23"/>
      <c r="T14" s="25"/>
      <c r="U14" s="11"/>
      <c r="V14" s="5"/>
    </row>
    <row r="15" spans="1:22" ht="11.25" customHeight="1">
      <c r="A15" s="11"/>
      <c r="B15" s="27"/>
      <c r="C15" s="28"/>
      <c r="D15" s="29"/>
      <c r="E15" s="29"/>
      <c r="F15" s="29"/>
      <c r="G15" s="29"/>
      <c r="H15" s="29"/>
      <c r="I15" s="29"/>
      <c r="J15" s="29"/>
      <c r="K15" s="29"/>
      <c r="L15" s="30"/>
      <c r="M15" s="30"/>
      <c r="N15" s="28"/>
      <c r="O15" s="28"/>
      <c r="P15" s="28"/>
      <c r="Q15" s="28"/>
      <c r="R15" s="28"/>
      <c r="S15" s="28"/>
      <c r="T15" s="31"/>
      <c r="U15" s="11"/>
      <c r="V15" s="5"/>
    </row>
    <row r="16" spans="1:22" ht="6.75" customHeight="1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5"/>
    </row>
    <row r="17" spans="1:22" ht="12.75">
      <c r="A17" s="11"/>
      <c r="B17" s="19" t="s">
        <v>51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1"/>
      <c r="U17" s="11"/>
      <c r="V17" s="5"/>
    </row>
    <row r="18" spans="1:22" ht="6" customHeight="1">
      <c r="A18" s="11"/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5"/>
      <c r="U18" s="11"/>
      <c r="V18" s="5"/>
    </row>
    <row r="19" spans="1:22" ht="12.75">
      <c r="A19" s="11"/>
      <c r="B19" s="119" t="s">
        <v>17</v>
      </c>
      <c r="C19" s="120"/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23"/>
      <c r="Q19" s="23"/>
      <c r="R19" s="33" t="s">
        <v>9</v>
      </c>
      <c r="S19" s="34"/>
      <c r="T19" s="35"/>
      <c r="U19" s="11"/>
      <c r="V19" s="5"/>
    </row>
    <row r="20" spans="1:22" ht="12.75">
      <c r="A20" s="11"/>
      <c r="B20" s="119" t="s">
        <v>16</v>
      </c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23"/>
      <c r="Q20" s="23"/>
      <c r="R20" s="33" t="s">
        <v>10</v>
      </c>
      <c r="S20" s="34"/>
      <c r="T20" s="35"/>
      <c r="U20" s="11"/>
      <c r="V20" s="5"/>
    </row>
    <row r="21" spans="1:22" ht="12.75">
      <c r="A21" s="11"/>
      <c r="B21" s="119" t="s">
        <v>18</v>
      </c>
      <c r="C21" s="120"/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23"/>
      <c r="Q21" s="23"/>
      <c r="R21" s="33" t="s">
        <v>11</v>
      </c>
      <c r="S21" s="34"/>
      <c r="T21" s="35"/>
      <c r="U21" s="11"/>
      <c r="V21" s="5"/>
    </row>
    <row r="22" spans="1:22" ht="27.75" customHeight="1">
      <c r="A22" s="11"/>
      <c r="B22" s="121" t="s">
        <v>59</v>
      </c>
      <c r="C22" s="120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23"/>
      <c r="Q22" s="23"/>
      <c r="R22" s="36" t="s">
        <v>12</v>
      </c>
      <c r="S22" s="34"/>
      <c r="T22" s="35"/>
      <c r="U22" s="11"/>
      <c r="V22" s="5"/>
    </row>
    <row r="23" spans="1:22" s="2" customFormat="1" ht="39.75" customHeight="1">
      <c r="A23" s="37"/>
      <c r="B23" s="121" t="s">
        <v>47</v>
      </c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38"/>
      <c r="Q23" s="38"/>
      <c r="R23" s="39" t="s">
        <v>13</v>
      </c>
      <c r="S23" s="40"/>
      <c r="T23" s="41"/>
      <c r="U23" s="37"/>
      <c r="V23" s="115"/>
    </row>
    <row r="24" spans="1:22" s="2" customFormat="1" ht="39" customHeight="1">
      <c r="A24" s="37"/>
      <c r="B24" s="135" t="s">
        <v>60</v>
      </c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38"/>
      <c r="Q24" s="38"/>
      <c r="R24" s="39" t="s">
        <v>14</v>
      </c>
      <c r="S24" s="40"/>
      <c r="T24" s="41"/>
      <c r="U24" s="37"/>
      <c r="V24" s="115"/>
    </row>
    <row r="25" spans="1:22" s="2" customFormat="1" ht="38.25" customHeight="1">
      <c r="A25" s="37"/>
      <c r="B25" s="135" t="s">
        <v>61</v>
      </c>
      <c r="C25" s="122"/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38"/>
      <c r="R25" s="39" t="s">
        <v>15</v>
      </c>
      <c r="S25" s="40"/>
      <c r="T25" s="41"/>
      <c r="U25" s="37"/>
      <c r="V25" s="115"/>
    </row>
    <row r="26" spans="1:22" ht="12.75">
      <c r="A26" s="11"/>
      <c r="B26" s="119"/>
      <c r="C26" s="120"/>
      <c r="D26" s="120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6"/>
      <c r="R26" s="23"/>
      <c r="S26" s="7"/>
      <c r="T26" s="8"/>
      <c r="U26" s="11"/>
      <c r="V26" s="5"/>
    </row>
    <row r="27" spans="1:22" ht="3" customHeight="1">
      <c r="A27" s="11"/>
      <c r="B27" s="32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23"/>
      <c r="S27" s="7"/>
      <c r="T27" s="8"/>
      <c r="U27" s="11"/>
      <c r="V27" s="5"/>
    </row>
    <row r="28" spans="1:22" ht="15.75" customHeight="1">
      <c r="A28" s="11"/>
      <c r="B28" s="22"/>
      <c r="C28" s="42" t="s">
        <v>48</v>
      </c>
      <c r="D28" s="20"/>
      <c r="E28" s="20"/>
      <c r="F28" s="20"/>
      <c r="G28" s="20"/>
      <c r="H28" s="137"/>
      <c r="I28" s="137"/>
      <c r="J28" s="43"/>
      <c r="K28" s="137"/>
      <c r="L28" s="137"/>
      <c r="M28" s="137"/>
      <c r="N28" s="20"/>
      <c r="O28" s="137"/>
      <c r="P28" s="137"/>
      <c r="Q28" s="137"/>
      <c r="R28" s="21"/>
      <c r="S28" s="23"/>
      <c r="T28" s="25"/>
      <c r="U28" s="11"/>
      <c r="V28" s="5"/>
    </row>
    <row r="29" spans="1:22" ht="15.75" customHeight="1">
      <c r="A29" s="11"/>
      <c r="B29" s="22"/>
      <c r="C29" s="44" t="s">
        <v>49</v>
      </c>
      <c r="D29" s="23"/>
      <c r="E29" s="23"/>
      <c r="F29" s="23"/>
      <c r="G29" s="23"/>
      <c r="H29" s="137"/>
      <c r="I29" s="137"/>
      <c r="J29" s="6"/>
      <c r="K29" s="137"/>
      <c r="L29" s="137"/>
      <c r="M29" s="137"/>
      <c r="N29" s="23"/>
      <c r="O29" s="137"/>
      <c r="P29" s="137"/>
      <c r="Q29" s="137"/>
      <c r="R29" s="25"/>
      <c r="S29" s="23"/>
      <c r="T29" s="25"/>
      <c r="U29" s="11"/>
      <c r="V29" s="5"/>
    </row>
    <row r="30" spans="1:22" ht="15.75" customHeight="1">
      <c r="A30" s="11"/>
      <c r="B30" s="22"/>
      <c r="C30" s="22" t="s">
        <v>19</v>
      </c>
      <c r="D30" s="23"/>
      <c r="E30" s="23"/>
      <c r="F30" s="23"/>
      <c r="G30" s="23"/>
      <c r="H30" s="137"/>
      <c r="I30" s="137"/>
      <c r="J30" s="6"/>
      <c r="K30" s="137"/>
      <c r="L30" s="137"/>
      <c r="M30" s="137"/>
      <c r="N30" s="23"/>
      <c r="O30" s="137"/>
      <c r="P30" s="137"/>
      <c r="Q30" s="137"/>
      <c r="R30" s="25"/>
      <c r="S30" s="23"/>
      <c r="T30" s="25"/>
      <c r="U30" s="11"/>
      <c r="V30" s="5"/>
    </row>
    <row r="31" spans="1:22" ht="15.75" customHeight="1">
      <c r="A31" s="11"/>
      <c r="B31" s="22"/>
      <c r="C31" s="22" t="s">
        <v>20</v>
      </c>
      <c r="D31" s="23"/>
      <c r="E31" s="23"/>
      <c r="F31" s="23"/>
      <c r="G31" s="23"/>
      <c r="H31" s="137"/>
      <c r="I31" s="137"/>
      <c r="J31" s="6"/>
      <c r="K31" s="137"/>
      <c r="L31" s="137"/>
      <c r="M31" s="137"/>
      <c r="N31" s="23"/>
      <c r="O31" s="137"/>
      <c r="P31" s="137"/>
      <c r="Q31" s="137"/>
      <c r="R31" s="25"/>
      <c r="S31" s="23"/>
      <c r="T31" s="25"/>
      <c r="U31" s="11"/>
      <c r="V31" s="5"/>
    </row>
    <row r="32" spans="1:22" ht="5.25" customHeight="1">
      <c r="A32" s="11"/>
      <c r="B32" s="22"/>
      <c r="C32" s="27"/>
      <c r="D32" s="28"/>
      <c r="E32" s="28"/>
      <c r="F32" s="28"/>
      <c r="G32" s="28"/>
      <c r="H32" s="10"/>
      <c r="I32" s="10"/>
      <c r="J32" s="10"/>
      <c r="K32" s="10"/>
      <c r="L32" s="28"/>
      <c r="M32" s="28"/>
      <c r="N32" s="28"/>
      <c r="O32" s="28"/>
      <c r="P32" s="28"/>
      <c r="Q32" s="28"/>
      <c r="R32" s="31"/>
      <c r="S32" s="23"/>
      <c r="T32" s="25"/>
      <c r="U32" s="11"/>
      <c r="V32" s="5"/>
    </row>
    <row r="33" spans="1:22" ht="4.5" customHeight="1">
      <c r="A33" s="11"/>
      <c r="B33" s="27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31"/>
      <c r="U33" s="11"/>
      <c r="V33" s="5"/>
    </row>
    <row r="34" spans="1:22" ht="6.75" customHeight="1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5"/>
    </row>
    <row r="35" spans="1:22" ht="13.5" thickBot="1">
      <c r="A35" s="25"/>
      <c r="B35" s="19" t="s">
        <v>64</v>
      </c>
      <c r="C35" s="20"/>
      <c r="D35" s="20"/>
      <c r="E35" s="20"/>
      <c r="F35" s="20"/>
      <c r="G35" s="20"/>
      <c r="H35" s="20"/>
      <c r="I35" s="49"/>
      <c r="J35" s="95" t="s">
        <v>50</v>
      </c>
      <c r="K35" s="20"/>
      <c r="L35" s="20"/>
      <c r="M35" s="138"/>
      <c r="N35" s="138"/>
      <c r="O35" s="49"/>
      <c r="P35" s="111">
        <f>IF(ISNUMBER(O39),"Violation?","")</f>
      </c>
      <c r="Q35" s="23"/>
      <c r="R35" s="11" t="s">
        <v>23</v>
      </c>
      <c r="S35" s="11"/>
      <c r="T35" s="11"/>
      <c r="U35" s="11"/>
      <c r="V35" s="5"/>
    </row>
    <row r="36" spans="1:22" ht="12.75">
      <c r="A36" s="25"/>
      <c r="B36" s="45" t="s">
        <v>65</v>
      </c>
      <c r="C36" s="23"/>
      <c r="D36" s="23"/>
      <c r="E36" s="23"/>
      <c r="F36" s="23"/>
      <c r="G36" s="23"/>
      <c r="H36" s="23"/>
      <c r="I36" s="112"/>
      <c r="J36" s="113"/>
      <c r="K36" s="23"/>
      <c r="L36" s="23"/>
      <c r="M36"/>
      <c r="N36"/>
      <c r="O36" s="112"/>
      <c r="P36" s="114"/>
      <c r="Q36" s="23"/>
      <c r="R36" s="48"/>
      <c r="S36" s="20"/>
      <c r="T36" s="20"/>
      <c r="U36" s="21"/>
      <c r="V36" s="5"/>
    </row>
    <row r="37" spans="1:22" ht="19.5" customHeight="1">
      <c r="A37" s="25"/>
      <c r="B37" s="45"/>
      <c r="C37" s="28"/>
      <c r="D37" s="28"/>
      <c r="E37" s="28"/>
      <c r="F37" s="28"/>
      <c r="G37" s="28"/>
      <c r="H37" s="28"/>
      <c r="I37" s="5"/>
      <c r="J37" s="5"/>
      <c r="K37" s="5"/>
      <c r="L37" s="5"/>
      <c r="M37" s="5"/>
      <c r="N37" s="110"/>
      <c r="O37" s="28"/>
      <c r="P37" s="46">
        <f>IF(ISNUMBER(O39),"↓","")</f>
      </c>
      <c r="Q37" s="23"/>
      <c r="R37" s="22"/>
      <c r="S37" s="23"/>
      <c r="T37" s="23"/>
      <c r="U37" s="25"/>
      <c r="V37" s="5"/>
    </row>
    <row r="38" spans="1:22" ht="19.5" customHeight="1">
      <c r="A38" s="25"/>
      <c r="B38" s="11"/>
      <c r="C38" s="134" t="s">
        <v>21</v>
      </c>
      <c r="D38" s="134"/>
      <c r="E38" s="134"/>
      <c r="F38" s="134"/>
      <c r="G38" s="134"/>
      <c r="H38" s="134"/>
      <c r="I38" s="134"/>
      <c r="J38" s="134"/>
      <c r="K38" s="134"/>
      <c r="L38" s="134"/>
      <c r="M38" s="134"/>
      <c r="N38" s="134"/>
      <c r="O38" s="3"/>
      <c r="P38" s="25"/>
      <c r="Q38" s="23"/>
      <c r="R38" s="22"/>
      <c r="S38" s="23"/>
      <c r="T38" s="23"/>
      <c r="U38" s="25"/>
      <c r="V38" s="5"/>
    </row>
    <row r="39" spans="1:22" ht="19.5" customHeight="1">
      <c r="A39" s="25"/>
      <c r="B39" s="11"/>
      <c r="C39" s="134" t="s">
        <v>7</v>
      </c>
      <c r="D39" s="134"/>
      <c r="E39" s="134"/>
      <c r="F39" s="134"/>
      <c r="G39" s="134"/>
      <c r="H39" s="134"/>
      <c r="I39" s="134"/>
      <c r="J39" s="134"/>
      <c r="K39" s="134"/>
      <c r="L39" s="134"/>
      <c r="M39" s="134"/>
      <c r="N39" s="134"/>
      <c r="O39" s="9">
        <f>IF(COUNT('Data Sheet'!L8:Q38)&gt;COUNT('Data Sheet'!R8:R38),COUNT('Data Sheet'!L8:Q38),IF(COUNT('Data Sheet'!R8:R38)&gt;0,COUNT('Data Sheet'!R8:R38),""))</f>
      </c>
      <c r="P39" s="47">
        <f>IF(ISBLANK(O38),"",(IF(ISTEXT(O39),"",(IF(O39&lt;O38,"Yes","No")))))</f>
      </c>
      <c r="Q39" s="23"/>
      <c r="R39" s="22"/>
      <c r="S39" s="23"/>
      <c r="T39" s="23"/>
      <c r="U39" s="25"/>
      <c r="V39" s="5"/>
    </row>
    <row r="40" spans="1:22" ht="19.5" customHeight="1">
      <c r="A40" s="25"/>
      <c r="B40" s="11"/>
      <c r="C40" s="134" t="s">
        <v>22</v>
      </c>
      <c r="D40" s="134"/>
      <c r="E40" s="134"/>
      <c r="F40" s="134"/>
      <c r="G40" s="134"/>
      <c r="H40" s="134"/>
      <c r="I40" s="134"/>
      <c r="J40" s="134"/>
      <c r="K40" s="134"/>
      <c r="L40" s="134"/>
      <c r="M40" s="134"/>
      <c r="N40" s="134"/>
      <c r="O40" s="109" t="str">
        <f>IF(COUNT('Data Sheet'!L8:R38)=0," ",IF(COUNT('Data Sheet'!R8:R38)&gt;0,IF(COUNTIF('Data Sheet'!R8:R38,"&lt;0.15")&gt;0,COUNTIF('Data Sheet'!R8:R38,"&lt;0.15"),"0"),IF(COUNT('Data Sheet'!L8:Q38)&gt;0,IF(COUNTIF('Data Sheet'!L8:Q38,"&lt;0.15")&gt;0,COUNTIF('Data Sheet'!L8:Q38,"&lt;0.15"),"0"),"")))</f>
        <v> </v>
      </c>
      <c r="P40" s="25">
        <f>IF(ISTEXT(O40),"",(IF(O40=0,"No","Yes")))</f>
      </c>
      <c r="Q40" s="23"/>
      <c r="R40" s="22"/>
      <c r="S40" s="23"/>
      <c r="T40" s="23"/>
      <c r="U40" s="25"/>
      <c r="V40" s="5"/>
    </row>
    <row r="41" spans="1:22" ht="17.25" customHeight="1">
      <c r="A41" s="25"/>
      <c r="B41" s="11"/>
      <c r="C41" s="131" t="s">
        <v>25</v>
      </c>
      <c r="D41" s="132"/>
      <c r="E41" s="132"/>
      <c r="F41" s="132"/>
      <c r="G41" s="132"/>
      <c r="H41" s="26" t="s">
        <v>32</v>
      </c>
      <c r="I41" s="132" t="s">
        <v>24</v>
      </c>
      <c r="J41" s="132"/>
      <c r="K41" s="132"/>
      <c r="L41" s="132"/>
      <c r="M41" s="132"/>
      <c r="N41" s="136"/>
      <c r="O41" s="4"/>
      <c r="P41" s="25"/>
      <c r="Q41" s="23"/>
      <c r="R41" s="22"/>
      <c r="S41" s="23"/>
      <c r="T41" s="23"/>
      <c r="U41" s="25"/>
      <c r="V41" s="5"/>
    </row>
    <row r="42" spans="1:22" ht="12.75">
      <c r="A42"/>
      <c r="B42" s="27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0"/>
      <c r="P42" s="31"/>
      <c r="Q42" s="23"/>
      <c r="R42" s="27"/>
      <c r="S42" s="28"/>
      <c r="T42" s="28"/>
      <c r="U42" s="31"/>
      <c r="V42" s="5"/>
    </row>
    <row r="43" spans="1:22" ht="12.75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 s="23"/>
      <c r="R43" s="5"/>
      <c r="S43" s="5"/>
      <c r="T43" s="5"/>
      <c r="U43" s="5"/>
      <c r="V43" s="5"/>
    </row>
    <row r="44" spans="1:22" ht="12.75" customHeight="1">
      <c r="A44"/>
      <c r="B44" s="9"/>
      <c r="C44" s="101" t="s">
        <v>41</v>
      </c>
      <c r="D44" s="102"/>
      <c r="E44"/>
      <c r="F44"/>
      <c r="G44"/>
      <c r="H44"/>
      <c r="I44"/>
      <c r="J44"/>
      <c r="K44"/>
      <c r="L44"/>
      <c r="M44"/>
      <c r="N44"/>
      <c r="O44"/>
      <c r="P44"/>
      <c r="Q44" s="23"/>
      <c r="R44" s="5"/>
      <c r="S44" s="5"/>
      <c r="T44" s="5"/>
      <c r="U44" s="5"/>
      <c r="V44" s="5"/>
    </row>
    <row r="45" spans="1:22" ht="12.75">
      <c r="A45"/>
      <c r="B45" s="11"/>
      <c r="C45" s="102"/>
      <c r="D45" s="102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 s="5"/>
    </row>
    <row r="46" spans="1:22" ht="12.7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</row>
    <row r="47" spans="1:22" ht="12.7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</row>
  </sheetData>
  <sheetProtection sheet="1" selectLockedCells="1"/>
  <mergeCells count="49">
    <mergeCell ref="C13:J13"/>
    <mergeCell ref="O31:Q31"/>
    <mergeCell ref="K11:L11"/>
    <mergeCell ref="H28:I28"/>
    <mergeCell ref="H29:I29"/>
    <mergeCell ref="H30:I30"/>
    <mergeCell ref="H31:I31"/>
    <mergeCell ref="B24:O24"/>
    <mergeCell ref="B20:O20"/>
    <mergeCell ref="D4:I4"/>
    <mergeCell ref="K29:M29"/>
    <mergeCell ref="D1:K1"/>
    <mergeCell ref="L1:M1"/>
    <mergeCell ref="N1:T1"/>
    <mergeCell ref="N2:T2"/>
    <mergeCell ref="R4:T4"/>
    <mergeCell ref="O29:Q29"/>
    <mergeCell ref="K4:O4"/>
    <mergeCell ref="C14:J14"/>
    <mergeCell ref="M35:N35"/>
    <mergeCell ref="K28:M28"/>
    <mergeCell ref="O28:Q28"/>
    <mergeCell ref="D2:G2"/>
    <mergeCell ref="C10:J10"/>
    <mergeCell ref="K13:L13"/>
    <mergeCell ref="K30:M30"/>
    <mergeCell ref="C11:J11"/>
    <mergeCell ref="D5:I5"/>
    <mergeCell ref="K9:L9"/>
    <mergeCell ref="C41:G41"/>
    <mergeCell ref="C12:J12"/>
    <mergeCell ref="K12:L12"/>
    <mergeCell ref="C40:N40"/>
    <mergeCell ref="C39:N39"/>
    <mergeCell ref="B25:P26"/>
    <mergeCell ref="C38:N38"/>
    <mergeCell ref="I41:N41"/>
    <mergeCell ref="K31:M31"/>
    <mergeCell ref="O30:Q30"/>
    <mergeCell ref="L5:Q5"/>
    <mergeCell ref="B21:O21"/>
    <mergeCell ref="B22:O22"/>
    <mergeCell ref="B23:O23"/>
    <mergeCell ref="J5:K5"/>
    <mergeCell ref="K10:L10"/>
    <mergeCell ref="K14:L14"/>
    <mergeCell ref="B19:O19"/>
    <mergeCell ref="C9:J9"/>
    <mergeCell ref="B5:C5"/>
  </mergeCells>
  <printOptions/>
  <pageMargins left="0.21" right="0.25083333333333335" top="0.89" bottom="0.9" header="0.32" footer="0.4"/>
  <pageSetup fitToHeight="1" fitToWidth="1" horizontalDpi="600" verticalDpi="600" orientation="portrait" scale="85" r:id="rId4"/>
  <headerFooter alignWithMargins="0">
    <oddHeader>&amp;L&amp;G&amp;C&amp;"Times New Roman,Bold"&amp;14Colorado Department of Public Health and Environment&amp;12
&amp;"Times New Roman,Regular"&amp;10Monthly Operating Report (MOR) - Summary 
</oddHeader>
    <oddFooter>&amp;LMail to:WQCD-CADM-B2
4300 Cherry Creek Dr. S.
Denver, CO 80246&amp;CFax to: 303-758-1398
Email to: cdphe.drinkingwater@state.co.us&amp;RVersion 2009a.1</oddFooter>
  </headerFooter>
  <drawing r:id="rId2"/>
  <legacyDrawing r:id="rId1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0"/>
  <sheetViews>
    <sheetView showGridLines="0" showRowColHeaders="0" view="pageLayout" zoomScaleSheetLayoutView="100" workbookViewId="0" topLeftCell="A4">
      <selection activeCell="J8" sqref="J8:K8"/>
    </sheetView>
  </sheetViews>
  <sheetFormatPr defaultColWidth="0" defaultRowHeight="12.75" zeroHeight="1"/>
  <cols>
    <col min="1" max="1" width="4.421875" style="60" customWidth="1"/>
    <col min="2" max="8" width="6.28125" style="60" customWidth="1"/>
    <col min="9" max="9" width="7.00390625" style="60" customWidth="1"/>
    <col min="10" max="10" width="6.140625" style="60" customWidth="1"/>
    <col min="11" max="11" width="3.140625" style="60" customWidth="1"/>
    <col min="12" max="17" width="6.28125" style="60" customWidth="1"/>
    <col min="18" max="18" width="6.57421875" style="60" customWidth="1"/>
    <col min="19" max="19" width="12.421875" style="60" customWidth="1"/>
    <col min="20" max="20" width="16.140625" style="60" customWidth="1"/>
    <col min="21" max="21" width="4.8515625" style="60" customWidth="1"/>
    <col min="22" max="16384" width="0" style="60" hidden="1" customWidth="1"/>
  </cols>
  <sheetData>
    <row r="1" spans="1:21" s="57" customFormat="1" ht="15">
      <c r="A1" s="54"/>
      <c r="B1" s="55" t="s">
        <v>1</v>
      </c>
      <c r="C1" s="55"/>
      <c r="D1" s="55"/>
      <c r="E1" s="173" t="str">
        <f>IF(Summary!D1=""," ",Summary!D1)</f>
        <v> </v>
      </c>
      <c r="F1" s="173"/>
      <c r="G1" s="173"/>
      <c r="H1" s="173"/>
      <c r="I1" s="173"/>
      <c r="J1" s="55" t="s">
        <v>0</v>
      </c>
      <c r="K1" s="55"/>
      <c r="L1" s="173" t="str">
        <f>IF(Summary!D2=""," ",Summary!D2)</f>
        <v> </v>
      </c>
      <c r="M1" s="174"/>
      <c r="N1" s="55" t="s">
        <v>50</v>
      </c>
      <c r="O1" s="54"/>
      <c r="P1" s="54"/>
      <c r="Q1" s="56">
        <f>IF(ISBLANK(Summary!G3),"",Summary!G3)</f>
      </c>
      <c r="R1" s="55" t="s">
        <v>27</v>
      </c>
      <c r="S1" s="55"/>
      <c r="T1" s="103">
        <f>IF(ISBLANK(Summary!N2),"",Summary!N2)</f>
      </c>
      <c r="U1" s="54"/>
    </row>
    <row r="2" spans="1:21" ht="6" customHeight="1">
      <c r="A2" s="58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8"/>
    </row>
    <row r="3" spans="1:21" ht="13.5">
      <c r="A3" s="58"/>
      <c r="B3" s="175" t="s">
        <v>57</v>
      </c>
      <c r="C3" s="175"/>
      <c r="D3" s="175"/>
      <c r="E3" s="175"/>
      <c r="F3" s="175"/>
      <c r="G3" s="175"/>
      <c r="H3" s="175"/>
      <c r="I3" s="61"/>
      <c r="J3" s="59"/>
      <c r="K3" s="59"/>
      <c r="L3" s="175" t="s">
        <v>58</v>
      </c>
      <c r="M3" s="175"/>
      <c r="N3" s="175"/>
      <c r="O3" s="175"/>
      <c r="P3" s="175"/>
      <c r="Q3" s="175"/>
      <c r="R3" s="175"/>
      <c r="S3" s="116"/>
      <c r="T3" s="59"/>
      <c r="U3" s="58"/>
    </row>
    <row r="4" spans="1:21" ht="13.5" thickBot="1">
      <c r="A4" s="58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8"/>
    </row>
    <row r="5" spans="1:21" ht="12" customHeight="1">
      <c r="A5" s="58"/>
      <c r="B5" s="62"/>
      <c r="C5" s="176" t="s">
        <v>40</v>
      </c>
      <c r="D5" s="177"/>
      <c r="E5" s="177"/>
      <c r="F5" s="177"/>
      <c r="G5" s="177"/>
      <c r="H5" s="177"/>
      <c r="I5" s="177"/>
      <c r="J5" s="177"/>
      <c r="K5" s="178"/>
      <c r="L5" s="176" t="s">
        <v>31</v>
      </c>
      <c r="M5" s="177"/>
      <c r="N5" s="177"/>
      <c r="O5" s="177"/>
      <c r="P5" s="177"/>
      <c r="Q5" s="177"/>
      <c r="R5" s="178"/>
      <c r="S5" s="163" t="s">
        <v>33</v>
      </c>
      <c r="T5" s="164"/>
      <c r="U5" s="58"/>
    </row>
    <row r="6" spans="1:21" ht="12.75" customHeight="1">
      <c r="A6" s="58"/>
      <c r="B6" s="63"/>
      <c r="C6" s="64"/>
      <c r="D6" s="65"/>
      <c r="E6" s="65"/>
      <c r="F6" s="65"/>
      <c r="G6" s="64"/>
      <c r="H6" s="65"/>
      <c r="I6" s="65"/>
      <c r="J6" s="65"/>
      <c r="K6" s="66"/>
      <c r="L6" s="67"/>
      <c r="M6" s="65"/>
      <c r="N6" s="65"/>
      <c r="O6" s="65"/>
      <c r="P6" s="64"/>
      <c r="Q6" s="65"/>
      <c r="R6" s="66"/>
      <c r="S6" s="165"/>
      <c r="T6" s="166"/>
      <c r="U6" s="58"/>
    </row>
    <row r="7" spans="1:26" s="77" customFormat="1" ht="36" customHeight="1" thickBot="1">
      <c r="A7" s="68"/>
      <c r="B7" s="69" t="s">
        <v>26</v>
      </c>
      <c r="C7" s="70" t="s">
        <v>34</v>
      </c>
      <c r="D7" s="71" t="s">
        <v>35</v>
      </c>
      <c r="E7" s="71" t="s">
        <v>36</v>
      </c>
      <c r="F7" s="71" t="s">
        <v>37</v>
      </c>
      <c r="G7" s="71" t="s">
        <v>38</v>
      </c>
      <c r="H7" s="71" t="s">
        <v>39</v>
      </c>
      <c r="I7" s="72" t="s">
        <v>28</v>
      </c>
      <c r="J7" s="169" t="s">
        <v>29</v>
      </c>
      <c r="K7" s="170"/>
      <c r="L7" s="73" t="s">
        <v>34</v>
      </c>
      <c r="M7" s="71" t="s">
        <v>35</v>
      </c>
      <c r="N7" s="71" t="s">
        <v>36</v>
      </c>
      <c r="O7" s="71" t="s">
        <v>37</v>
      </c>
      <c r="P7" s="71" t="s">
        <v>38</v>
      </c>
      <c r="Q7" s="71" t="s">
        <v>39</v>
      </c>
      <c r="R7" s="74" t="s">
        <v>30</v>
      </c>
      <c r="S7" s="167"/>
      <c r="T7" s="168"/>
      <c r="U7" s="75"/>
      <c r="V7" s="76"/>
      <c r="W7" s="76"/>
      <c r="X7" s="76"/>
      <c r="Y7" s="76"/>
      <c r="Z7" s="76"/>
    </row>
    <row r="8" spans="1:26" s="87" customFormat="1" ht="13.5" customHeight="1">
      <c r="A8" s="78"/>
      <c r="B8" s="79">
        <v>1</v>
      </c>
      <c r="C8" s="80"/>
      <c r="D8" s="81"/>
      <c r="E8" s="81"/>
      <c r="F8" s="81"/>
      <c r="G8" s="81"/>
      <c r="H8" s="81"/>
      <c r="I8" s="81"/>
      <c r="J8" s="159"/>
      <c r="K8" s="160"/>
      <c r="L8" s="82"/>
      <c r="M8" s="81"/>
      <c r="N8" s="81"/>
      <c r="O8" s="81"/>
      <c r="P8" s="81"/>
      <c r="Q8" s="81"/>
      <c r="R8" s="96"/>
      <c r="S8" s="83"/>
      <c r="T8" s="84"/>
      <c r="U8" s="85"/>
      <c r="V8" s="86"/>
      <c r="W8" s="86"/>
      <c r="X8" s="86"/>
      <c r="Y8" s="86"/>
      <c r="Z8" s="86"/>
    </row>
    <row r="9" spans="1:26" s="87" customFormat="1" ht="13.5" customHeight="1">
      <c r="A9" s="78"/>
      <c r="B9" s="88">
        <v>2</v>
      </c>
      <c r="C9" s="80"/>
      <c r="D9" s="81"/>
      <c r="E9" s="81"/>
      <c r="F9" s="81"/>
      <c r="G9" s="81"/>
      <c r="H9" s="81"/>
      <c r="I9" s="81"/>
      <c r="J9" s="159"/>
      <c r="K9" s="160"/>
      <c r="L9" s="82"/>
      <c r="M9" s="81"/>
      <c r="N9" s="81"/>
      <c r="O9" s="81"/>
      <c r="P9" s="81"/>
      <c r="Q9" s="81"/>
      <c r="R9" s="96"/>
      <c r="S9" s="83"/>
      <c r="T9" s="84"/>
      <c r="U9" s="85"/>
      <c r="V9" s="86"/>
      <c r="W9" s="86"/>
      <c r="X9" s="86"/>
      <c r="Y9" s="86"/>
      <c r="Z9" s="86"/>
    </row>
    <row r="10" spans="1:26" s="87" customFormat="1" ht="13.5" customHeight="1">
      <c r="A10" s="78"/>
      <c r="B10" s="88">
        <v>3</v>
      </c>
      <c r="C10" s="80"/>
      <c r="D10" s="81"/>
      <c r="E10" s="81"/>
      <c r="F10" s="81"/>
      <c r="G10" s="81"/>
      <c r="H10" s="81"/>
      <c r="I10" s="81"/>
      <c r="J10" s="159"/>
      <c r="K10" s="160"/>
      <c r="L10" s="82"/>
      <c r="M10" s="81"/>
      <c r="N10" s="81"/>
      <c r="O10" s="81"/>
      <c r="P10" s="81"/>
      <c r="Q10" s="81"/>
      <c r="R10" s="96"/>
      <c r="S10" s="83"/>
      <c r="T10" s="84"/>
      <c r="U10" s="85"/>
      <c r="V10" s="86"/>
      <c r="W10" s="86"/>
      <c r="X10" s="86"/>
      <c r="Y10" s="86"/>
      <c r="Z10" s="86"/>
    </row>
    <row r="11" spans="1:26" s="87" customFormat="1" ht="13.5" customHeight="1">
      <c r="A11" s="78"/>
      <c r="B11" s="88">
        <v>4</v>
      </c>
      <c r="C11" s="80"/>
      <c r="D11" s="81"/>
      <c r="E11" s="81"/>
      <c r="F11" s="81"/>
      <c r="G11" s="81"/>
      <c r="H11" s="81"/>
      <c r="I11" s="81"/>
      <c r="J11" s="159"/>
      <c r="K11" s="160"/>
      <c r="L11" s="82"/>
      <c r="M11" s="81"/>
      <c r="N11" s="81"/>
      <c r="O11" s="81"/>
      <c r="P11" s="81"/>
      <c r="Q11" s="81"/>
      <c r="R11" s="96"/>
      <c r="S11" s="83"/>
      <c r="T11" s="84"/>
      <c r="U11" s="85"/>
      <c r="V11" s="86"/>
      <c r="W11" s="86"/>
      <c r="X11" s="86"/>
      <c r="Y11" s="86"/>
      <c r="Z11" s="86"/>
    </row>
    <row r="12" spans="1:26" s="87" customFormat="1" ht="13.5" customHeight="1">
      <c r="A12" s="78"/>
      <c r="B12" s="88">
        <v>5</v>
      </c>
      <c r="C12" s="80"/>
      <c r="D12" s="81"/>
      <c r="E12" s="81"/>
      <c r="F12" s="81"/>
      <c r="G12" s="81"/>
      <c r="H12" s="81"/>
      <c r="I12" s="81"/>
      <c r="J12" s="159"/>
      <c r="K12" s="160"/>
      <c r="L12" s="82"/>
      <c r="M12" s="81"/>
      <c r="N12" s="81"/>
      <c r="O12" s="81"/>
      <c r="P12" s="81"/>
      <c r="Q12" s="81"/>
      <c r="R12" s="96"/>
      <c r="S12" s="83"/>
      <c r="T12" s="84"/>
      <c r="U12" s="85"/>
      <c r="V12" s="86"/>
      <c r="W12" s="86"/>
      <c r="X12" s="86"/>
      <c r="Y12" s="86"/>
      <c r="Z12" s="86"/>
    </row>
    <row r="13" spans="1:26" s="87" customFormat="1" ht="13.5" customHeight="1">
      <c r="A13" s="78"/>
      <c r="B13" s="88">
        <v>6</v>
      </c>
      <c r="C13" s="80"/>
      <c r="D13" s="81"/>
      <c r="E13" s="81"/>
      <c r="F13" s="81"/>
      <c r="G13" s="81"/>
      <c r="H13" s="81"/>
      <c r="I13" s="81"/>
      <c r="J13" s="159"/>
      <c r="K13" s="160"/>
      <c r="L13" s="82"/>
      <c r="M13" s="81"/>
      <c r="N13" s="81"/>
      <c r="O13" s="81"/>
      <c r="P13" s="81"/>
      <c r="Q13" s="81"/>
      <c r="R13" s="96"/>
      <c r="S13" s="83"/>
      <c r="T13" s="84"/>
      <c r="U13" s="85"/>
      <c r="V13" s="86"/>
      <c r="W13" s="86"/>
      <c r="X13" s="86"/>
      <c r="Y13" s="86"/>
      <c r="Z13" s="86"/>
    </row>
    <row r="14" spans="1:26" s="87" customFormat="1" ht="13.5" customHeight="1">
      <c r="A14" s="78"/>
      <c r="B14" s="88">
        <v>7</v>
      </c>
      <c r="C14" s="80"/>
      <c r="D14" s="81"/>
      <c r="E14" s="81"/>
      <c r="F14" s="81"/>
      <c r="G14" s="81"/>
      <c r="H14" s="81"/>
      <c r="I14" s="81"/>
      <c r="J14" s="159"/>
      <c r="K14" s="160"/>
      <c r="L14" s="82"/>
      <c r="M14" s="81"/>
      <c r="N14" s="81"/>
      <c r="O14" s="81"/>
      <c r="P14" s="81"/>
      <c r="Q14" s="81"/>
      <c r="R14" s="96"/>
      <c r="S14" s="83"/>
      <c r="T14" s="84"/>
      <c r="U14" s="85"/>
      <c r="V14" s="86"/>
      <c r="W14" s="86"/>
      <c r="X14" s="86"/>
      <c r="Y14" s="86"/>
      <c r="Z14" s="86"/>
    </row>
    <row r="15" spans="1:26" s="87" customFormat="1" ht="13.5" customHeight="1">
      <c r="A15" s="78"/>
      <c r="B15" s="88">
        <v>8</v>
      </c>
      <c r="C15" s="80"/>
      <c r="D15" s="81"/>
      <c r="E15" s="81"/>
      <c r="F15" s="81"/>
      <c r="G15" s="81"/>
      <c r="H15" s="81"/>
      <c r="I15" s="81"/>
      <c r="J15" s="159"/>
      <c r="K15" s="160"/>
      <c r="L15" s="82"/>
      <c r="M15" s="81"/>
      <c r="N15" s="81"/>
      <c r="O15" s="81"/>
      <c r="P15" s="81"/>
      <c r="Q15" s="81"/>
      <c r="R15" s="96"/>
      <c r="S15" s="83"/>
      <c r="T15" s="84"/>
      <c r="U15" s="85"/>
      <c r="V15" s="86"/>
      <c r="W15" s="86"/>
      <c r="X15" s="86"/>
      <c r="Y15" s="86"/>
      <c r="Z15" s="86"/>
    </row>
    <row r="16" spans="1:26" s="87" customFormat="1" ht="13.5" customHeight="1">
      <c r="A16" s="78"/>
      <c r="B16" s="88">
        <v>9</v>
      </c>
      <c r="C16" s="80"/>
      <c r="D16" s="81"/>
      <c r="E16" s="81"/>
      <c r="F16" s="81"/>
      <c r="G16" s="81"/>
      <c r="H16" s="81"/>
      <c r="I16" s="81"/>
      <c r="J16" s="159"/>
      <c r="K16" s="160"/>
      <c r="L16" s="82"/>
      <c r="M16" s="81"/>
      <c r="N16" s="81"/>
      <c r="O16" s="81"/>
      <c r="P16" s="81"/>
      <c r="Q16" s="81"/>
      <c r="R16" s="96"/>
      <c r="S16" s="83"/>
      <c r="T16" s="84"/>
      <c r="U16" s="85"/>
      <c r="V16" s="86"/>
      <c r="W16" s="86"/>
      <c r="X16" s="86"/>
      <c r="Y16" s="86"/>
      <c r="Z16" s="86"/>
    </row>
    <row r="17" spans="1:26" s="87" customFormat="1" ht="13.5" customHeight="1">
      <c r="A17" s="78"/>
      <c r="B17" s="88">
        <v>10</v>
      </c>
      <c r="C17" s="80"/>
      <c r="D17" s="81"/>
      <c r="E17" s="81"/>
      <c r="F17" s="81"/>
      <c r="G17" s="81"/>
      <c r="H17" s="81"/>
      <c r="I17" s="81"/>
      <c r="J17" s="159"/>
      <c r="K17" s="160"/>
      <c r="L17" s="82"/>
      <c r="M17" s="81"/>
      <c r="N17" s="81"/>
      <c r="O17" s="81"/>
      <c r="P17" s="81"/>
      <c r="Q17" s="81"/>
      <c r="R17" s="96"/>
      <c r="S17" s="83"/>
      <c r="T17" s="84"/>
      <c r="U17" s="85"/>
      <c r="V17" s="86"/>
      <c r="W17" s="86"/>
      <c r="X17" s="86"/>
      <c r="Y17" s="86"/>
      <c r="Z17" s="86"/>
    </row>
    <row r="18" spans="1:26" s="87" customFormat="1" ht="13.5" customHeight="1">
      <c r="A18" s="78"/>
      <c r="B18" s="88">
        <v>11</v>
      </c>
      <c r="C18" s="80"/>
      <c r="D18" s="81"/>
      <c r="E18" s="81"/>
      <c r="F18" s="81"/>
      <c r="G18" s="81"/>
      <c r="H18" s="81"/>
      <c r="I18" s="81"/>
      <c r="J18" s="159"/>
      <c r="K18" s="160"/>
      <c r="L18" s="82"/>
      <c r="M18" s="81"/>
      <c r="N18" s="81"/>
      <c r="O18" s="81"/>
      <c r="P18" s="81"/>
      <c r="Q18" s="81"/>
      <c r="R18" s="96"/>
      <c r="S18" s="83"/>
      <c r="T18" s="84"/>
      <c r="U18" s="85"/>
      <c r="V18" s="86"/>
      <c r="W18" s="86"/>
      <c r="X18" s="86"/>
      <c r="Y18" s="86"/>
      <c r="Z18" s="86"/>
    </row>
    <row r="19" spans="1:26" s="87" customFormat="1" ht="13.5" customHeight="1">
      <c r="A19" s="78"/>
      <c r="B19" s="88">
        <v>12</v>
      </c>
      <c r="C19" s="80"/>
      <c r="D19" s="81"/>
      <c r="E19" s="81"/>
      <c r="F19" s="81"/>
      <c r="G19" s="81"/>
      <c r="H19" s="81"/>
      <c r="I19" s="81"/>
      <c r="J19" s="159"/>
      <c r="K19" s="160"/>
      <c r="L19" s="82"/>
      <c r="M19" s="81"/>
      <c r="N19" s="81"/>
      <c r="O19" s="81"/>
      <c r="P19" s="81"/>
      <c r="Q19" s="81"/>
      <c r="R19" s="96"/>
      <c r="S19" s="83"/>
      <c r="T19" s="84"/>
      <c r="U19" s="85"/>
      <c r="V19" s="86"/>
      <c r="W19" s="86"/>
      <c r="X19" s="86"/>
      <c r="Y19" s="86"/>
      <c r="Z19" s="86"/>
    </row>
    <row r="20" spans="1:26" s="87" customFormat="1" ht="13.5" customHeight="1">
      <c r="A20" s="78"/>
      <c r="B20" s="88">
        <v>13</v>
      </c>
      <c r="C20" s="80"/>
      <c r="D20" s="81"/>
      <c r="E20" s="81"/>
      <c r="F20" s="81"/>
      <c r="G20" s="81"/>
      <c r="H20" s="81"/>
      <c r="I20" s="81"/>
      <c r="J20" s="159"/>
      <c r="K20" s="160"/>
      <c r="L20" s="82"/>
      <c r="M20" s="81"/>
      <c r="N20" s="81"/>
      <c r="O20" s="81"/>
      <c r="P20" s="81"/>
      <c r="Q20" s="81"/>
      <c r="R20" s="96"/>
      <c r="S20" s="83"/>
      <c r="T20" s="84"/>
      <c r="U20" s="85"/>
      <c r="V20" s="86"/>
      <c r="W20" s="86"/>
      <c r="X20" s="86"/>
      <c r="Y20" s="86"/>
      <c r="Z20" s="86"/>
    </row>
    <row r="21" spans="1:26" s="87" customFormat="1" ht="13.5" customHeight="1">
      <c r="A21" s="78"/>
      <c r="B21" s="88">
        <v>14</v>
      </c>
      <c r="C21" s="80"/>
      <c r="D21" s="81"/>
      <c r="E21" s="81"/>
      <c r="F21" s="81"/>
      <c r="G21" s="81"/>
      <c r="H21" s="81"/>
      <c r="I21" s="81"/>
      <c r="J21" s="159"/>
      <c r="K21" s="160"/>
      <c r="L21" s="82"/>
      <c r="M21" s="81"/>
      <c r="N21" s="81"/>
      <c r="O21" s="81"/>
      <c r="P21" s="81"/>
      <c r="Q21" s="81"/>
      <c r="R21" s="96"/>
      <c r="S21" s="83"/>
      <c r="T21" s="84"/>
      <c r="U21" s="85"/>
      <c r="V21" s="86"/>
      <c r="W21" s="86"/>
      <c r="X21" s="86"/>
      <c r="Y21" s="86"/>
      <c r="Z21" s="86"/>
    </row>
    <row r="22" spans="1:26" s="87" customFormat="1" ht="13.5" customHeight="1">
      <c r="A22" s="78"/>
      <c r="B22" s="88">
        <v>15</v>
      </c>
      <c r="C22" s="80"/>
      <c r="D22" s="81"/>
      <c r="E22" s="81"/>
      <c r="F22" s="81"/>
      <c r="G22" s="81"/>
      <c r="H22" s="81"/>
      <c r="I22" s="81"/>
      <c r="J22" s="159"/>
      <c r="K22" s="160"/>
      <c r="L22" s="82"/>
      <c r="M22" s="81"/>
      <c r="N22" s="81"/>
      <c r="O22" s="81"/>
      <c r="P22" s="81"/>
      <c r="Q22" s="81"/>
      <c r="R22" s="96"/>
      <c r="S22" s="83"/>
      <c r="T22" s="84"/>
      <c r="U22" s="85"/>
      <c r="V22" s="86"/>
      <c r="W22" s="86"/>
      <c r="X22" s="86"/>
      <c r="Y22" s="86"/>
      <c r="Z22" s="86"/>
    </row>
    <row r="23" spans="1:26" s="87" customFormat="1" ht="13.5" customHeight="1">
      <c r="A23" s="78"/>
      <c r="B23" s="88">
        <v>16</v>
      </c>
      <c r="C23" s="80"/>
      <c r="D23" s="81"/>
      <c r="E23" s="81"/>
      <c r="F23" s="81"/>
      <c r="G23" s="81"/>
      <c r="H23" s="81"/>
      <c r="I23" s="81"/>
      <c r="J23" s="159"/>
      <c r="K23" s="160"/>
      <c r="L23" s="82"/>
      <c r="M23" s="81"/>
      <c r="N23" s="81"/>
      <c r="O23" s="81"/>
      <c r="P23" s="81"/>
      <c r="Q23" s="81"/>
      <c r="R23" s="96"/>
      <c r="S23" s="83"/>
      <c r="T23" s="84"/>
      <c r="U23" s="85"/>
      <c r="V23" s="86"/>
      <c r="W23" s="86"/>
      <c r="X23" s="86"/>
      <c r="Y23" s="86"/>
      <c r="Z23" s="86"/>
    </row>
    <row r="24" spans="1:26" s="87" customFormat="1" ht="13.5" customHeight="1">
      <c r="A24" s="78"/>
      <c r="B24" s="88">
        <v>17</v>
      </c>
      <c r="C24" s="80"/>
      <c r="D24" s="81"/>
      <c r="E24" s="81"/>
      <c r="F24" s="81"/>
      <c r="G24" s="81"/>
      <c r="H24" s="81"/>
      <c r="I24" s="81"/>
      <c r="J24" s="159"/>
      <c r="K24" s="160"/>
      <c r="L24" s="82"/>
      <c r="M24" s="81"/>
      <c r="N24" s="81"/>
      <c r="O24" s="81"/>
      <c r="P24" s="81"/>
      <c r="Q24" s="81"/>
      <c r="R24" s="96"/>
      <c r="S24" s="83"/>
      <c r="T24" s="84"/>
      <c r="U24" s="85"/>
      <c r="V24" s="86"/>
      <c r="W24" s="86"/>
      <c r="X24" s="86"/>
      <c r="Y24" s="86"/>
      <c r="Z24" s="86"/>
    </row>
    <row r="25" spans="1:26" s="87" customFormat="1" ht="13.5" customHeight="1">
      <c r="A25" s="78"/>
      <c r="B25" s="88">
        <v>18</v>
      </c>
      <c r="C25" s="80"/>
      <c r="D25" s="81"/>
      <c r="E25" s="81"/>
      <c r="F25" s="81"/>
      <c r="G25" s="81"/>
      <c r="H25" s="81"/>
      <c r="I25" s="81"/>
      <c r="J25" s="159"/>
      <c r="K25" s="160"/>
      <c r="L25" s="82"/>
      <c r="M25" s="81"/>
      <c r="N25" s="81"/>
      <c r="O25" s="81"/>
      <c r="P25" s="81"/>
      <c r="Q25" s="81"/>
      <c r="R25" s="96"/>
      <c r="S25" s="83"/>
      <c r="T25" s="84"/>
      <c r="U25" s="85"/>
      <c r="V25" s="86"/>
      <c r="W25" s="86"/>
      <c r="X25" s="86"/>
      <c r="Y25" s="86"/>
      <c r="Z25" s="86"/>
    </row>
    <row r="26" spans="1:26" s="87" customFormat="1" ht="13.5" customHeight="1">
      <c r="A26" s="78"/>
      <c r="B26" s="88">
        <v>19</v>
      </c>
      <c r="C26" s="80"/>
      <c r="D26" s="81"/>
      <c r="E26" s="81"/>
      <c r="F26" s="81"/>
      <c r="G26" s="81"/>
      <c r="H26" s="81"/>
      <c r="I26" s="81"/>
      <c r="J26" s="159"/>
      <c r="K26" s="160"/>
      <c r="L26" s="82"/>
      <c r="M26" s="81"/>
      <c r="N26" s="81"/>
      <c r="O26" s="81"/>
      <c r="P26" s="81"/>
      <c r="Q26" s="81"/>
      <c r="R26" s="96"/>
      <c r="S26" s="83"/>
      <c r="T26" s="84"/>
      <c r="U26" s="85"/>
      <c r="V26" s="86"/>
      <c r="W26" s="86"/>
      <c r="X26" s="86"/>
      <c r="Y26" s="86"/>
      <c r="Z26" s="86"/>
    </row>
    <row r="27" spans="1:26" s="87" customFormat="1" ht="13.5" customHeight="1">
      <c r="A27" s="78"/>
      <c r="B27" s="88">
        <v>20</v>
      </c>
      <c r="C27" s="80"/>
      <c r="D27" s="81"/>
      <c r="E27" s="81"/>
      <c r="F27" s="81"/>
      <c r="G27" s="81"/>
      <c r="H27" s="81"/>
      <c r="I27" s="81"/>
      <c r="J27" s="159"/>
      <c r="K27" s="160"/>
      <c r="L27" s="82"/>
      <c r="M27" s="81"/>
      <c r="N27" s="81"/>
      <c r="O27" s="81"/>
      <c r="P27" s="81"/>
      <c r="Q27" s="81"/>
      <c r="R27" s="96"/>
      <c r="S27" s="83"/>
      <c r="T27" s="84"/>
      <c r="U27" s="85"/>
      <c r="V27" s="86"/>
      <c r="W27" s="86"/>
      <c r="X27" s="86"/>
      <c r="Y27" s="86"/>
      <c r="Z27" s="86"/>
    </row>
    <row r="28" spans="1:26" s="87" customFormat="1" ht="13.5" customHeight="1">
      <c r="A28" s="78"/>
      <c r="B28" s="88">
        <v>21</v>
      </c>
      <c r="C28" s="80"/>
      <c r="D28" s="81"/>
      <c r="E28" s="81"/>
      <c r="F28" s="81"/>
      <c r="G28" s="81"/>
      <c r="H28" s="81"/>
      <c r="I28" s="81"/>
      <c r="J28" s="159"/>
      <c r="K28" s="160"/>
      <c r="L28" s="82"/>
      <c r="M28" s="81"/>
      <c r="N28" s="81"/>
      <c r="O28" s="81"/>
      <c r="P28" s="81"/>
      <c r="Q28" s="81"/>
      <c r="R28" s="96"/>
      <c r="S28" s="83"/>
      <c r="T28" s="84"/>
      <c r="U28" s="85"/>
      <c r="V28" s="86"/>
      <c r="W28" s="86"/>
      <c r="X28" s="86"/>
      <c r="Y28" s="86"/>
      <c r="Z28" s="86"/>
    </row>
    <row r="29" spans="1:26" s="87" customFormat="1" ht="13.5" customHeight="1">
      <c r="A29" s="78"/>
      <c r="B29" s="88">
        <v>22</v>
      </c>
      <c r="C29" s="80"/>
      <c r="D29" s="81"/>
      <c r="E29" s="81"/>
      <c r="F29" s="81"/>
      <c r="G29" s="81"/>
      <c r="H29" s="81"/>
      <c r="I29" s="81"/>
      <c r="J29" s="159"/>
      <c r="K29" s="160"/>
      <c r="L29" s="82"/>
      <c r="M29" s="81"/>
      <c r="N29" s="81"/>
      <c r="O29" s="81"/>
      <c r="P29" s="81"/>
      <c r="Q29" s="81"/>
      <c r="R29" s="96"/>
      <c r="S29" s="83"/>
      <c r="T29" s="84"/>
      <c r="U29" s="85"/>
      <c r="V29" s="86"/>
      <c r="W29" s="86"/>
      <c r="X29" s="86"/>
      <c r="Y29" s="86"/>
      <c r="Z29" s="86"/>
    </row>
    <row r="30" spans="1:26" s="87" customFormat="1" ht="13.5" customHeight="1">
      <c r="A30" s="78"/>
      <c r="B30" s="88">
        <v>23</v>
      </c>
      <c r="C30" s="80"/>
      <c r="D30" s="81"/>
      <c r="E30" s="81"/>
      <c r="F30" s="81"/>
      <c r="G30" s="81"/>
      <c r="H30" s="81"/>
      <c r="I30" s="81"/>
      <c r="J30" s="159"/>
      <c r="K30" s="160"/>
      <c r="L30" s="82"/>
      <c r="M30" s="81"/>
      <c r="N30" s="81"/>
      <c r="O30" s="81"/>
      <c r="P30" s="81"/>
      <c r="Q30" s="81"/>
      <c r="R30" s="96"/>
      <c r="S30" s="83"/>
      <c r="T30" s="84"/>
      <c r="U30" s="85"/>
      <c r="V30" s="86"/>
      <c r="W30" s="86"/>
      <c r="X30" s="86"/>
      <c r="Y30" s="86"/>
      <c r="Z30" s="86"/>
    </row>
    <row r="31" spans="1:26" s="87" customFormat="1" ht="13.5" customHeight="1">
      <c r="A31" s="78"/>
      <c r="B31" s="88">
        <v>24</v>
      </c>
      <c r="C31" s="80"/>
      <c r="D31" s="81"/>
      <c r="E31" s="81"/>
      <c r="F31" s="81"/>
      <c r="G31" s="81"/>
      <c r="H31" s="81"/>
      <c r="I31" s="81"/>
      <c r="J31" s="159"/>
      <c r="K31" s="160"/>
      <c r="L31" s="82"/>
      <c r="M31" s="81"/>
      <c r="N31" s="81"/>
      <c r="O31" s="81"/>
      <c r="P31" s="81"/>
      <c r="Q31" s="81"/>
      <c r="R31" s="96"/>
      <c r="S31" s="83"/>
      <c r="T31" s="84"/>
      <c r="U31" s="85"/>
      <c r="V31" s="86"/>
      <c r="W31" s="86"/>
      <c r="X31" s="86"/>
      <c r="Y31" s="86"/>
      <c r="Z31" s="86"/>
    </row>
    <row r="32" spans="1:26" s="87" customFormat="1" ht="13.5" customHeight="1">
      <c r="A32" s="78"/>
      <c r="B32" s="88">
        <v>25</v>
      </c>
      <c r="C32" s="80"/>
      <c r="D32" s="81"/>
      <c r="E32" s="81"/>
      <c r="F32" s="81"/>
      <c r="G32" s="81"/>
      <c r="H32" s="81"/>
      <c r="I32" s="81"/>
      <c r="J32" s="159"/>
      <c r="K32" s="160"/>
      <c r="L32" s="82"/>
      <c r="M32" s="81"/>
      <c r="N32" s="81"/>
      <c r="O32" s="81"/>
      <c r="P32" s="81"/>
      <c r="Q32" s="81"/>
      <c r="R32" s="96"/>
      <c r="S32" s="83"/>
      <c r="T32" s="84"/>
      <c r="U32" s="85"/>
      <c r="V32" s="86"/>
      <c r="W32" s="86"/>
      <c r="X32" s="86"/>
      <c r="Y32" s="86"/>
      <c r="Z32" s="86"/>
    </row>
    <row r="33" spans="1:26" s="87" customFormat="1" ht="13.5" customHeight="1">
      <c r="A33" s="78"/>
      <c r="B33" s="88">
        <v>26</v>
      </c>
      <c r="C33" s="80"/>
      <c r="D33" s="81"/>
      <c r="E33" s="81"/>
      <c r="F33" s="81"/>
      <c r="G33" s="81"/>
      <c r="H33" s="81"/>
      <c r="I33" s="81"/>
      <c r="J33" s="159"/>
      <c r="K33" s="160"/>
      <c r="L33" s="82"/>
      <c r="M33" s="81"/>
      <c r="N33" s="81"/>
      <c r="O33" s="81"/>
      <c r="P33" s="81"/>
      <c r="Q33" s="81"/>
      <c r="R33" s="96"/>
      <c r="S33" s="83"/>
      <c r="T33" s="84"/>
      <c r="U33" s="85"/>
      <c r="V33" s="86"/>
      <c r="W33" s="86"/>
      <c r="X33" s="86"/>
      <c r="Y33" s="86"/>
      <c r="Z33" s="86"/>
    </row>
    <row r="34" spans="1:26" s="87" customFormat="1" ht="13.5" customHeight="1">
      <c r="A34" s="78"/>
      <c r="B34" s="88">
        <v>27</v>
      </c>
      <c r="C34" s="80"/>
      <c r="D34" s="81"/>
      <c r="E34" s="81"/>
      <c r="F34" s="81"/>
      <c r="G34" s="81"/>
      <c r="H34" s="81"/>
      <c r="I34" s="81"/>
      <c r="J34" s="159"/>
      <c r="K34" s="160"/>
      <c r="L34" s="82"/>
      <c r="M34" s="81"/>
      <c r="N34" s="81"/>
      <c r="O34" s="81"/>
      <c r="P34" s="81"/>
      <c r="Q34" s="81"/>
      <c r="R34" s="96"/>
      <c r="S34" s="83"/>
      <c r="T34" s="84"/>
      <c r="U34" s="85"/>
      <c r="V34" s="86"/>
      <c r="W34" s="86"/>
      <c r="X34" s="86"/>
      <c r="Y34" s="86"/>
      <c r="Z34" s="86"/>
    </row>
    <row r="35" spans="1:26" s="87" customFormat="1" ht="13.5" customHeight="1">
      <c r="A35" s="78"/>
      <c r="B35" s="88">
        <v>28</v>
      </c>
      <c r="C35" s="80"/>
      <c r="D35" s="81"/>
      <c r="E35" s="81"/>
      <c r="F35" s="81"/>
      <c r="G35" s="81"/>
      <c r="H35" s="81"/>
      <c r="I35" s="81"/>
      <c r="J35" s="159"/>
      <c r="K35" s="160"/>
      <c r="L35" s="82"/>
      <c r="M35" s="81"/>
      <c r="N35" s="81"/>
      <c r="O35" s="81"/>
      <c r="P35" s="81"/>
      <c r="Q35" s="81"/>
      <c r="R35" s="96"/>
      <c r="S35" s="83"/>
      <c r="T35" s="84"/>
      <c r="U35" s="85"/>
      <c r="V35" s="86"/>
      <c r="W35" s="86"/>
      <c r="X35" s="86"/>
      <c r="Y35" s="86"/>
      <c r="Z35" s="86"/>
    </row>
    <row r="36" spans="1:26" s="87" customFormat="1" ht="13.5" customHeight="1">
      <c r="A36" s="78"/>
      <c r="B36" s="88">
        <v>29</v>
      </c>
      <c r="C36" s="80"/>
      <c r="D36" s="81"/>
      <c r="E36" s="81"/>
      <c r="F36" s="81"/>
      <c r="G36" s="81"/>
      <c r="H36" s="81"/>
      <c r="I36" s="81"/>
      <c r="J36" s="159"/>
      <c r="K36" s="160"/>
      <c r="L36" s="82"/>
      <c r="M36" s="81"/>
      <c r="N36" s="81"/>
      <c r="O36" s="81"/>
      <c r="P36" s="81"/>
      <c r="Q36" s="81"/>
      <c r="R36" s="96"/>
      <c r="S36" s="83"/>
      <c r="T36" s="84"/>
      <c r="U36" s="85"/>
      <c r="V36" s="86"/>
      <c r="W36" s="86"/>
      <c r="X36" s="86"/>
      <c r="Y36" s="86"/>
      <c r="Z36" s="86"/>
    </row>
    <row r="37" spans="1:26" s="87" customFormat="1" ht="13.5" customHeight="1">
      <c r="A37" s="78"/>
      <c r="B37" s="88">
        <v>30</v>
      </c>
      <c r="C37" s="80"/>
      <c r="D37" s="81"/>
      <c r="E37" s="81"/>
      <c r="F37" s="81"/>
      <c r="G37" s="81"/>
      <c r="H37" s="81"/>
      <c r="I37" s="81"/>
      <c r="J37" s="159"/>
      <c r="K37" s="160"/>
      <c r="L37" s="82"/>
      <c r="M37" s="81"/>
      <c r="N37" s="81"/>
      <c r="O37" s="81"/>
      <c r="P37" s="81"/>
      <c r="Q37" s="81"/>
      <c r="R37" s="96"/>
      <c r="S37" s="83"/>
      <c r="T37" s="84"/>
      <c r="U37" s="85"/>
      <c r="V37" s="86"/>
      <c r="W37" s="86"/>
      <c r="X37" s="86"/>
      <c r="Y37" s="86"/>
      <c r="Z37" s="86"/>
    </row>
    <row r="38" spans="1:26" s="87" customFormat="1" ht="13.5" customHeight="1" thickBot="1">
      <c r="A38" s="78"/>
      <c r="B38" s="89">
        <v>31</v>
      </c>
      <c r="C38" s="90"/>
      <c r="D38" s="91"/>
      <c r="E38" s="91"/>
      <c r="F38" s="91"/>
      <c r="G38" s="91"/>
      <c r="H38" s="91"/>
      <c r="I38" s="91"/>
      <c r="J38" s="161"/>
      <c r="K38" s="162"/>
      <c r="L38" s="92"/>
      <c r="M38" s="91"/>
      <c r="N38" s="91"/>
      <c r="O38" s="91"/>
      <c r="P38" s="91"/>
      <c r="Q38" s="91"/>
      <c r="R38" s="97"/>
      <c r="S38" s="93"/>
      <c r="T38" s="94"/>
      <c r="U38" s="85"/>
      <c r="V38" s="86"/>
      <c r="W38" s="86"/>
      <c r="X38" s="86"/>
      <c r="Y38" s="86"/>
      <c r="Z38" s="86"/>
    </row>
    <row r="39" spans="1:21" s="108" customFormat="1" ht="18" customHeight="1">
      <c r="A39" s="106"/>
      <c r="B39" s="107"/>
      <c r="C39" s="155" t="s">
        <v>62</v>
      </c>
      <c r="D39" s="155"/>
      <c r="E39" s="155"/>
      <c r="F39" s="155"/>
      <c r="G39" s="155"/>
      <c r="H39" s="155"/>
      <c r="I39" s="107"/>
      <c r="J39" s="107"/>
      <c r="K39" s="107"/>
      <c r="L39" s="171" t="s">
        <v>63</v>
      </c>
      <c r="M39" s="171"/>
      <c r="N39" s="171"/>
      <c r="O39" s="171"/>
      <c r="P39" s="171"/>
      <c r="Q39" s="171"/>
      <c r="R39" s="171"/>
      <c r="S39" s="104"/>
      <c r="T39" s="157" t="s">
        <v>66</v>
      </c>
      <c r="U39" s="106"/>
    </row>
    <row r="40" spans="1:21" s="108" customFormat="1" ht="18" customHeight="1">
      <c r="A40" s="106"/>
      <c r="B40" s="106"/>
      <c r="C40" s="156"/>
      <c r="D40" s="156"/>
      <c r="E40" s="156"/>
      <c r="F40" s="156"/>
      <c r="G40" s="156"/>
      <c r="H40" s="156"/>
      <c r="I40" s="106"/>
      <c r="J40" s="106"/>
      <c r="K40" s="106"/>
      <c r="L40" s="172"/>
      <c r="M40" s="172"/>
      <c r="N40" s="172"/>
      <c r="O40" s="172"/>
      <c r="P40" s="172"/>
      <c r="Q40" s="172"/>
      <c r="R40" s="172"/>
      <c r="S40" s="105"/>
      <c r="T40" s="158"/>
      <c r="U40" s="106"/>
    </row>
  </sheetData>
  <sheetProtection sheet="1" formatCells="0" selectLockedCells="1"/>
  <mergeCells count="42">
    <mergeCell ref="S5:T7"/>
    <mergeCell ref="J7:K7"/>
    <mergeCell ref="L39:R40"/>
    <mergeCell ref="E1:I1"/>
    <mergeCell ref="L1:M1"/>
    <mergeCell ref="B3:H3"/>
    <mergeCell ref="L3:R3"/>
    <mergeCell ref="C5:K5"/>
    <mergeCell ref="L5:R5"/>
    <mergeCell ref="J8:K8"/>
    <mergeCell ref="J9:K9"/>
    <mergeCell ref="J10:K10"/>
    <mergeCell ref="J11:K11"/>
    <mergeCell ref="J12:K12"/>
    <mergeCell ref="J13:K13"/>
    <mergeCell ref="J14:K14"/>
    <mergeCell ref="J15:K15"/>
    <mergeCell ref="J16:K16"/>
    <mergeCell ref="J17:K17"/>
    <mergeCell ref="J18:K18"/>
    <mergeCell ref="J19:K19"/>
    <mergeCell ref="J20:K20"/>
    <mergeCell ref="J21:K21"/>
    <mergeCell ref="J22:K22"/>
    <mergeCell ref="J23:K23"/>
    <mergeCell ref="J24:K24"/>
    <mergeCell ref="J25:K25"/>
    <mergeCell ref="J26:K26"/>
    <mergeCell ref="J27:K27"/>
    <mergeCell ref="J28:K28"/>
    <mergeCell ref="J29:K29"/>
    <mergeCell ref="J30:K30"/>
    <mergeCell ref="J31:K31"/>
    <mergeCell ref="J32:K32"/>
    <mergeCell ref="C39:H40"/>
    <mergeCell ref="T39:T40"/>
    <mergeCell ref="J33:K33"/>
    <mergeCell ref="J34:K34"/>
    <mergeCell ref="J35:K35"/>
    <mergeCell ref="J36:K36"/>
    <mergeCell ref="J37:K37"/>
    <mergeCell ref="J38:K38"/>
  </mergeCells>
  <printOptions horizontalCentered="1"/>
  <pageMargins left="0.17" right="0.17" top="0.81" bottom="0.27" header="0.21" footer="0.31"/>
  <pageSetup fitToHeight="1" fitToWidth="1" horizontalDpi="600" verticalDpi="600" orientation="landscape" scale="95" r:id="rId2"/>
  <headerFooter alignWithMargins="0">
    <oddHeader>&amp;C&amp;"Times New Roman,Bold"&amp;12Colorado Department of Public Health and Environment&amp;"Arial,Regular"&amp;10
&amp;"Times New Roman,Regular"Monthly Operating Report (MOR) - Data Sheet &amp;"Arial,Regular"
&amp;"Times New Roman,Bold"&amp;12&amp;UConventional and Direct Filtration</oddHead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Svaldez</dc:creator>
  <cp:keywords/>
  <dc:description/>
  <cp:lastModifiedBy>Serenity Valdez</cp:lastModifiedBy>
  <cp:lastPrinted>2009-04-07T18:16:38Z</cp:lastPrinted>
  <dcterms:created xsi:type="dcterms:W3CDTF">2008-03-24T17:24:24Z</dcterms:created>
  <dcterms:modified xsi:type="dcterms:W3CDTF">2009-05-11T17:07:15Z</dcterms:modified>
  <cp:category/>
  <cp:version/>
  <cp:contentType/>
  <cp:contentStatus/>
</cp:coreProperties>
</file>